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회계관련 파일, 서식 등\2021대학회계 업추비 관련(최신)\2022대학회계 업추비 공개\"/>
    </mc:Choice>
  </mc:AlternateContent>
  <xr:revisionPtr revIDLastSave="0" documentId="13_ncr:1_{B3697E59-106E-42E8-8129-760B3AD4721F}" xr6:coauthVersionLast="47" xr6:coauthVersionMax="47" xr10:uidLastSave="{00000000-0000-0000-0000-000000000000}"/>
  <bookViews>
    <workbookView xWindow="28680" yWindow="-120" windowWidth="25440" windowHeight="15390" firstSheet="5" activeTab="9" xr2:uid="{00000000-000D-0000-FFFF-FFFF00000000}"/>
  </bookViews>
  <sheets>
    <sheet name="기획처 업무추진비 집행 내역" sheetId="5" r:id="rId1"/>
    <sheet name="3월 세부 집행 내역 " sheetId="15" r:id="rId2"/>
    <sheet name="4월 세부 집행 내역 " sheetId="16" r:id="rId3"/>
    <sheet name="5월 세부 집행 내역  " sheetId="17" r:id="rId4"/>
    <sheet name="6월 세부 집행 내역 " sheetId="18" r:id="rId5"/>
    <sheet name="7월 세부 집행 내역  " sheetId="19" r:id="rId6"/>
    <sheet name="8월 세부 집행 내역  " sheetId="20" r:id="rId7"/>
    <sheet name="9월 세부 집행 내역  " sheetId="21" r:id="rId8"/>
    <sheet name="10월 세부 집행 내역  " sheetId="22" r:id="rId9"/>
    <sheet name="11월 세부 집행 내역  " sheetId="23" r:id="rId10"/>
  </sheets>
  <definedNames>
    <definedName name="_xlnm._FilterDatabase" localSheetId="8" hidden="1">'10월 세부 집행 내역  '!#REF!</definedName>
    <definedName name="_xlnm._FilterDatabase" localSheetId="9" hidden="1">'11월 세부 집행 내역  '!#REF!</definedName>
    <definedName name="_xlnm._FilterDatabase" localSheetId="1" hidden="1">'3월 세부 집행 내역 '!#REF!</definedName>
    <definedName name="_xlnm._FilterDatabase" localSheetId="2" hidden="1">'4월 세부 집행 내역 '!#REF!</definedName>
    <definedName name="_xlnm._FilterDatabase" localSheetId="3" hidden="1">'5월 세부 집행 내역  '!#REF!</definedName>
    <definedName name="_xlnm._FilterDatabase" localSheetId="4" hidden="1">'6월 세부 집행 내역 '!#REF!</definedName>
    <definedName name="_xlnm._FilterDatabase" localSheetId="5" hidden="1">'7월 세부 집행 내역  '!#REF!</definedName>
    <definedName name="_xlnm._FilterDatabase" localSheetId="6" hidden="1">'8월 세부 집행 내역  '!#REF!</definedName>
    <definedName name="_xlnm._FilterDatabase" localSheetId="7" hidden="1">'9월 세부 집행 내역  '!#REF!</definedName>
    <definedName name="_xlnm.Print_Area" localSheetId="0">'기획처 업무추진비 집행 내역'!$A$1:$K$33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23" l="1"/>
  <c r="E30" i="23"/>
  <c r="E23" i="23"/>
  <c r="E36" i="22"/>
  <c r="E30" i="22"/>
  <c r="E23" i="22"/>
  <c r="E36" i="21"/>
  <c r="E30" i="21"/>
  <c r="E23" i="21"/>
  <c r="E36" i="20"/>
  <c r="E30" i="20"/>
  <c r="E23" i="20"/>
  <c r="E36" i="19"/>
  <c r="E30" i="19"/>
  <c r="E23" i="19"/>
  <c r="E36" i="18"/>
  <c r="E30" i="18"/>
  <c r="E23" i="18"/>
  <c r="E36" i="17"/>
  <c r="E30" i="17"/>
  <c r="E23" i="17"/>
  <c r="E36" i="16"/>
  <c r="E30" i="16"/>
  <c r="E23" i="16"/>
  <c r="E36" i="15"/>
  <c r="E30" i="15"/>
  <c r="E23" i="15"/>
  <c r="E4" i="23" l="1"/>
  <c r="I30" i="23" s="1"/>
  <c r="E4" i="22"/>
  <c r="I23" i="22" s="1"/>
  <c r="E4" i="21"/>
  <c r="I23" i="21" s="1"/>
  <c r="E4" i="20"/>
  <c r="I23" i="20" s="1"/>
  <c r="E4" i="19"/>
  <c r="I36" i="19" s="1"/>
  <c r="E4" i="18"/>
  <c r="I36" i="18" s="1"/>
  <c r="E4" i="17"/>
  <c r="I36" i="17" s="1"/>
  <c r="E4" i="16"/>
  <c r="I36" i="16" s="1"/>
  <c r="I23" i="16"/>
  <c r="I30" i="16"/>
  <c r="E4" i="15"/>
  <c r="I30" i="15" s="1"/>
  <c r="I23" i="5"/>
  <c r="I36" i="23" l="1"/>
  <c r="I23" i="23"/>
  <c r="I30" i="22"/>
  <c r="I36" i="22"/>
  <c r="I4" i="22" s="1"/>
  <c r="I30" i="21"/>
  <c r="I36" i="21"/>
  <c r="I36" i="20"/>
  <c r="I30" i="20"/>
  <c r="I23" i="19"/>
  <c r="I30" i="19"/>
  <c r="I30" i="18"/>
  <c r="I23" i="18"/>
  <c r="I30" i="17"/>
  <c r="I23" i="17"/>
  <c r="I4" i="16"/>
  <c r="I36" i="15"/>
  <c r="I23" i="15"/>
  <c r="I30" i="5"/>
  <c r="H30" i="5"/>
  <c r="I4" i="23" l="1"/>
  <c r="I4" i="21"/>
  <c r="I4" i="20"/>
  <c r="I4" i="19"/>
  <c r="I4" i="18"/>
  <c r="I4" i="17"/>
  <c r="I4" i="15"/>
  <c r="I26" i="5"/>
  <c r="H26" i="5"/>
  <c r="I25" i="5"/>
  <c r="H25" i="5"/>
  <c r="C32" i="5" l="1"/>
  <c r="I31" i="5" l="1"/>
  <c r="I29" i="5"/>
  <c r="I28" i="5"/>
  <c r="I27" i="5"/>
  <c r="I24" i="5"/>
  <c r="I22" i="5"/>
  <c r="I21" i="5"/>
  <c r="I20" i="5"/>
  <c r="H31" i="5"/>
  <c r="H29" i="5"/>
  <c r="H28" i="5"/>
  <c r="H27" i="5"/>
  <c r="H24" i="5"/>
  <c r="H23" i="5"/>
  <c r="H22" i="5"/>
  <c r="H21" i="5"/>
  <c r="H20" i="5"/>
  <c r="I32" i="5" l="1"/>
  <c r="F7" i="5" s="1"/>
  <c r="G32" i="5" l="1"/>
  <c r="F12" i="5" s="1"/>
  <c r="E32" i="5"/>
  <c r="D12" i="5" s="1"/>
  <c r="B12" i="5"/>
  <c r="F32" i="5"/>
  <c r="D32" i="5"/>
  <c r="B32" i="5"/>
  <c r="H12" i="5" l="1"/>
  <c r="H32" i="5"/>
  <c r="B13" i="5" l="1"/>
  <c r="F13" i="5"/>
  <c r="D13" i="5"/>
  <c r="H7" i="5"/>
  <c r="J7" i="5" l="1"/>
</calcChain>
</file>

<file path=xl/sharedStrings.xml><?xml version="1.0" encoding="utf-8"?>
<sst xmlns="http://schemas.openxmlformats.org/spreadsheetml/2006/main" count="623" uniqueCount="321">
  <si>
    <t>3월</t>
  </si>
  <si>
    <t>4월</t>
  </si>
  <si>
    <t>5월</t>
  </si>
  <si>
    <t>6월</t>
  </si>
  <si>
    <t>7월</t>
  </si>
  <si>
    <t>8월</t>
  </si>
  <si>
    <t>9월</t>
  </si>
  <si>
    <t>10월</t>
  </si>
  <si>
    <t>(금액단위 :천원)</t>
    <phoneticPr fontId="2" type="noConversion"/>
  </si>
  <si>
    <t>예산액</t>
    <phoneticPr fontId="2" type="noConversion"/>
  </si>
  <si>
    <t>금월집행</t>
    <phoneticPr fontId="2" type="noConversion"/>
  </si>
  <si>
    <t>집행 누계</t>
    <phoneticPr fontId="2" type="noConversion"/>
  </si>
  <si>
    <t>비고(집행율%)</t>
    <phoneticPr fontId="2" type="noConversion"/>
  </si>
  <si>
    <t xml:space="preserve">  </t>
    <phoneticPr fontId="2" type="noConversion"/>
  </si>
  <si>
    <t>2. 유형별 집행 내역</t>
    <phoneticPr fontId="2" type="noConversion"/>
  </si>
  <si>
    <t>구분</t>
    <phoneticPr fontId="2" type="noConversion"/>
  </si>
  <si>
    <t>금액</t>
    <phoneticPr fontId="2" type="noConversion"/>
  </si>
  <si>
    <t>비율</t>
    <phoneticPr fontId="2" type="noConversion"/>
  </si>
  <si>
    <t>3. 월별 및 집행 내역별</t>
    <phoneticPr fontId="2" type="noConversion"/>
  </si>
  <si>
    <t>건</t>
    <phoneticPr fontId="2" type="noConversion"/>
  </si>
  <si>
    <t>1월</t>
    <phoneticPr fontId="2" type="noConversion"/>
  </si>
  <si>
    <t>2월</t>
    <phoneticPr fontId="2" type="noConversion"/>
  </si>
  <si>
    <t>11월</t>
    <phoneticPr fontId="2" type="noConversion"/>
  </si>
  <si>
    <t>12월</t>
    <phoneticPr fontId="2" type="noConversion"/>
  </si>
  <si>
    <t>계</t>
    <phoneticPr fontId="2" type="noConversion"/>
  </si>
  <si>
    <t>1. 총 괄</t>
    <phoneticPr fontId="2" type="noConversion"/>
  </si>
  <si>
    <t>집행 잔액</t>
    <phoneticPr fontId="2" type="noConversion"/>
  </si>
  <si>
    <t>건</t>
    <phoneticPr fontId="2" type="noConversion"/>
  </si>
  <si>
    <t>금액</t>
    <phoneticPr fontId="2" type="noConversion"/>
  </si>
  <si>
    <t>합      계</t>
    <phoneticPr fontId="2" type="noConversion"/>
  </si>
  <si>
    <t>(금액단위 : 원)</t>
    <phoneticPr fontId="2" type="noConversion"/>
  </si>
  <si>
    <t>일자</t>
    <phoneticPr fontId="2" type="noConversion"/>
  </si>
  <si>
    <t>집행대상</t>
    <phoneticPr fontId="2" type="noConversion"/>
  </si>
  <si>
    <t>업체상호명</t>
    <phoneticPr fontId="2" type="noConversion"/>
  </si>
  <si>
    <t>업체전화번호</t>
    <phoneticPr fontId="2" type="noConversion"/>
  </si>
  <si>
    <t>구성비</t>
    <phoneticPr fontId="2" type="noConversion"/>
  </si>
  <si>
    <t>비고</t>
    <phoneticPr fontId="2" type="noConversion"/>
  </si>
  <si>
    <t>대내 주요정책추진
관련 회의, 행사 등</t>
    <phoneticPr fontId="2" type="noConversion"/>
  </si>
  <si>
    <t>대외, 대유관기관
업무협의 및 간담회 등</t>
    <phoneticPr fontId="2" type="noConversion"/>
  </si>
  <si>
    <t>세부 집행 내역</t>
    <phoneticPr fontId="2" type="noConversion"/>
  </si>
  <si>
    <t>합   계</t>
    <phoneticPr fontId="2" type="noConversion"/>
  </si>
  <si>
    <t>비고</t>
    <phoneticPr fontId="2" type="noConversion"/>
  </si>
  <si>
    <t>비   고</t>
    <phoneticPr fontId="2" type="noConversion"/>
  </si>
  <si>
    <t>신용카드</t>
    <phoneticPr fontId="2" type="noConversion"/>
  </si>
  <si>
    <t>소                   계(0건)</t>
    <phoneticPr fontId="2" type="noConversion"/>
  </si>
  <si>
    <t>위문, 격려 및
구성원 사기 진작 등</t>
    <phoneticPr fontId="2" type="noConversion"/>
  </si>
  <si>
    <t>지오커피</t>
    <phoneticPr fontId="2" type="noConversion"/>
  </si>
  <si>
    <t>042-825-6957</t>
    <phoneticPr fontId="2" type="noConversion"/>
  </si>
  <si>
    <t>연향</t>
    <phoneticPr fontId="2" type="noConversion"/>
  </si>
  <si>
    <t>소                   계(4건)</t>
    <phoneticPr fontId="2" type="noConversion"/>
  </si>
  <si>
    <t>2022년 3월 (기획처) 업무추진비 세부 집행 내역</t>
    <phoneticPr fontId="2" type="noConversion"/>
  </si>
  <si>
    <t>(기간 : 2022.03.01.~03.31.)</t>
    <phoneticPr fontId="2" type="noConversion"/>
  </si>
  <si>
    <t>2022학년도 대학 홍보 관련 업무 협의</t>
    <phoneticPr fontId="2" type="noConversion"/>
  </si>
  <si>
    <t>기획처장 등 5명</t>
    <phoneticPr fontId="2" type="noConversion"/>
  </si>
  <si>
    <t>어선재</t>
    <phoneticPr fontId="2" type="noConversion"/>
  </si>
  <si>
    <t>042-825-9086</t>
    <phoneticPr fontId="2" type="noConversion"/>
  </si>
  <si>
    <t>대학 언론홍보 교류 간담회</t>
    <phoneticPr fontId="2" type="noConversion"/>
  </si>
  <si>
    <t>기획과장,팀장,대전대홍보실장,데전투데이 편집국장</t>
    <phoneticPr fontId="2" type="noConversion"/>
  </si>
  <si>
    <t>어부네</t>
    <phoneticPr fontId="2" type="noConversion"/>
  </si>
  <si>
    <t>042-824-2303</t>
    <phoneticPr fontId="2" type="noConversion"/>
  </si>
  <si>
    <t>대학홍보를 위한 언론사 업무 협의(데일리한국)</t>
    <phoneticPr fontId="2" type="noConversion"/>
  </si>
  <si>
    <t>대외협력홍보팀장, 언론사기자</t>
    <phoneticPr fontId="2" type="noConversion"/>
  </si>
  <si>
    <t>쌈지뜰</t>
    <phoneticPr fontId="2" type="noConversion"/>
  </si>
  <si>
    <t>042-825-7151</t>
    <phoneticPr fontId="2" type="noConversion"/>
  </si>
  <si>
    <t>인증자격모니터링 평가 자체진단평가위원회 회의 도시락 구입</t>
    <phoneticPr fontId="2" type="noConversion"/>
  </si>
  <si>
    <t>기획처장, 집필위원 등</t>
    <phoneticPr fontId="2" type="noConversion"/>
  </si>
  <si>
    <t>010-4488-4365</t>
    <phoneticPr fontId="2" type="noConversion"/>
  </si>
  <si>
    <t>대학홍보를 위한 언론사 업무 협의(대전투데이)</t>
    <phoneticPr fontId="2" type="noConversion"/>
  </si>
  <si>
    <t>대외협력홍보팀 직원2명,언론사기자 2명</t>
    <phoneticPr fontId="2" type="noConversion"/>
  </si>
  <si>
    <t>인증자격모니터링 평가 자체진단평가위원회 회의 음료구입</t>
    <phoneticPr fontId="2" type="noConversion"/>
  </si>
  <si>
    <t>대학이미지관리위원회 회의 개최에 따른 도시락 구입</t>
    <phoneticPr fontId="2" type="noConversion"/>
  </si>
  <si>
    <t>위원, 기획처 직원 등 7명</t>
    <phoneticPr fontId="2" type="noConversion"/>
  </si>
  <si>
    <t>랑희</t>
    <phoneticPr fontId="2" type="noConversion"/>
  </si>
  <si>
    <t>042-861-5989</t>
    <phoneticPr fontId="2" type="noConversion"/>
  </si>
  <si>
    <t>소                   계(3건)</t>
    <phoneticPr fontId="2" type="noConversion"/>
  </si>
  <si>
    <t>합                   계(7건)</t>
    <phoneticPr fontId="2" type="noConversion"/>
  </si>
  <si>
    <t>집행 내역(예산액 : 66,070천원)</t>
    <phoneticPr fontId="2" type="noConversion"/>
  </si>
  <si>
    <t>2022년 4월 (기획처) 업무추진비 세부 집행 내역</t>
    <phoneticPr fontId="2" type="noConversion"/>
  </si>
  <si>
    <t>(기간 : 2022.04.01.~04.30.)</t>
    <phoneticPr fontId="2" type="noConversion"/>
  </si>
  <si>
    <t>2021학년도 학과평가단 회의 도시락 구입</t>
    <phoneticPr fontId="2" type="noConversion"/>
  </si>
  <si>
    <t>기획처장,학과평가단 위원 등 5명</t>
    <phoneticPr fontId="2" type="noConversion"/>
  </si>
  <si>
    <t>연향반상</t>
    <phoneticPr fontId="2" type="noConversion"/>
  </si>
  <si>
    <t>042-477-5000</t>
    <phoneticPr fontId="2" type="noConversion"/>
  </si>
  <si>
    <t>학생홍보기자단 오리엔테이션 및 간담회 개최</t>
    <phoneticPr fontId="2" type="noConversion"/>
  </si>
  <si>
    <t>기획처장 등 17명</t>
    <phoneticPr fontId="2" type="noConversion"/>
  </si>
  <si>
    <t>랑희,더 카페지오</t>
    <phoneticPr fontId="2" type="noConversion"/>
  </si>
  <si>
    <t>042-867-0077,042-822-6958</t>
    <phoneticPr fontId="2" type="noConversion"/>
  </si>
  <si>
    <t>소                   계(2건)</t>
    <phoneticPr fontId="2" type="noConversion"/>
  </si>
  <si>
    <t>합                   계(2건)</t>
    <phoneticPr fontId="2" type="noConversion"/>
  </si>
  <si>
    <t>기획처장,집필위원 등</t>
    <phoneticPr fontId="2" type="noConversion"/>
  </si>
  <si>
    <t>한밭대, 4년(2019~2022)주요업무백서'작성을 위한 간담회 개최(2차)</t>
    <phoneticPr fontId="2" type="noConversion"/>
  </si>
  <si>
    <t>기획처장 등 16명</t>
    <phoneticPr fontId="2" type="noConversion"/>
  </si>
  <si>
    <t>향기울차반</t>
    <phoneticPr fontId="2" type="noConversion"/>
  </si>
  <si>
    <t>042-822-1108</t>
    <phoneticPr fontId="2" type="noConversion"/>
  </si>
  <si>
    <t>한밭대, 4년(2019~2022)주요업무백서'작성을 위한 간담회 개최(1차)</t>
    <phoneticPr fontId="2" type="noConversion"/>
  </si>
  <si>
    <t>기획처장 등 15명</t>
    <phoneticPr fontId="2" type="noConversion"/>
  </si>
  <si>
    <t>오나폴리핏짜리아</t>
    <phoneticPr fontId="2" type="noConversion"/>
  </si>
  <si>
    <t>042-822-6564</t>
    <phoneticPr fontId="2" type="noConversion"/>
  </si>
  <si>
    <t>대학홍보를 위한 언론사 업무 협의(충청투데이, 5.24.)</t>
    <phoneticPr fontId="2" type="noConversion"/>
  </si>
  <si>
    <t>대외협력홍보팀 직원2명, 언론사기자1명</t>
    <phoneticPr fontId="2" type="noConversion"/>
  </si>
  <si>
    <t>대학 간 홍보(전략 등)관련 업무 협의</t>
    <phoneticPr fontId="2" type="noConversion"/>
  </si>
  <si>
    <t>기획과장,대외협력홍보팀장,충남대 직원 등 5명</t>
    <phoneticPr fontId="2" type="noConversion"/>
  </si>
  <si>
    <t>백제갈비</t>
    <phoneticPr fontId="2" type="noConversion"/>
  </si>
  <si>
    <t>042-826-9572</t>
    <phoneticPr fontId="2" type="noConversion"/>
  </si>
  <si>
    <t>중장기발전계획 추진현황 검토 및 전략마련을 위한 간담회 개최</t>
    <phoneticPr fontId="2" type="noConversion"/>
  </si>
  <si>
    <t>기획부처장,기획팀장,발전계획담당자 등 3명</t>
    <phoneticPr fontId="2" type="noConversion"/>
  </si>
  <si>
    <t>본도시락</t>
    <phoneticPr fontId="2" type="noConversion"/>
  </si>
  <si>
    <t>042-824-4280</t>
    <phoneticPr fontId="2" type="noConversion"/>
  </si>
  <si>
    <t>2022학년도 학과평가 연구위원회 2차 회의 다과 및 음료 구입</t>
    <phoneticPr fontId="2" type="noConversion"/>
  </si>
  <si>
    <t>기획처장,연구위원 등</t>
    <phoneticPr fontId="2" type="noConversion"/>
  </si>
  <si>
    <t>브리드커피</t>
    <phoneticPr fontId="2" type="noConversion"/>
  </si>
  <si>
    <t>010-9284-8923</t>
    <phoneticPr fontId="2" type="noConversion"/>
  </si>
  <si>
    <t>인증자격모니터링 평가 자체진단평가위원회 회의 음료 등 구입</t>
    <phoneticPr fontId="2" type="noConversion"/>
  </si>
  <si>
    <t>지오 커피</t>
    <phoneticPr fontId="2" type="noConversion"/>
  </si>
  <si>
    <t>인증자격모니터링 평가 자체진단평가위원회 회의 음료 구입</t>
    <phoneticPr fontId="2" type="noConversion"/>
  </si>
  <si>
    <t>대학원장 및 단과대학장 월례회의 음료 구입</t>
    <phoneticPr fontId="2" type="noConversion"/>
  </si>
  <si>
    <t>총장,대학원장,단과대학장 등 10명</t>
    <phoneticPr fontId="2" type="noConversion"/>
  </si>
  <si>
    <t>2022학년도 학과평가 연구위원회 회의 음료 구입</t>
    <phoneticPr fontId="2" type="noConversion"/>
  </si>
  <si>
    <t>그린브라우니</t>
    <phoneticPr fontId="2" type="noConversion"/>
  </si>
  <si>
    <t>042-822-3778</t>
    <phoneticPr fontId="2" type="noConversion"/>
  </si>
  <si>
    <t>2022년 5월 (기획처) 업무추진비 세부 집행 내역</t>
    <phoneticPr fontId="2" type="noConversion"/>
  </si>
  <si>
    <t>(기간 : 2022.05.01.~05.31.)</t>
    <phoneticPr fontId="2" type="noConversion"/>
  </si>
  <si>
    <t>소                   계(10건)</t>
    <phoneticPr fontId="2" type="noConversion"/>
  </si>
  <si>
    <t>합                   계(12건)</t>
    <phoneticPr fontId="2" type="noConversion"/>
  </si>
  <si>
    <t>2022년 6월 (기획처) 업무추진비 세부 집행 내역</t>
    <phoneticPr fontId="2" type="noConversion"/>
  </si>
  <si>
    <t>(기간 : 2022.06.01.~06.30.)</t>
    <phoneticPr fontId="2" type="noConversion"/>
  </si>
  <si>
    <t>대학홍보를 위한 언론사 업무 협의(데일리한국, 6.8.)</t>
    <phoneticPr fontId="2" type="noConversion"/>
  </si>
  <si>
    <t>명란밥상</t>
    <phoneticPr fontId="2" type="noConversion"/>
  </si>
  <si>
    <t>042-826-7774</t>
    <phoneticPr fontId="2" type="noConversion"/>
  </si>
  <si>
    <t>대학원장 및 단과대학장 6월 월례회의 및 간담회</t>
    <phoneticPr fontId="2" type="noConversion"/>
  </si>
  <si>
    <t>총장 등 16명</t>
    <phoneticPr fontId="2" type="noConversion"/>
  </si>
  <si>
    <t>삼주외식산업㈜이화</t>
    <phoneticPr fontId="2" type="noConversion"/>
  </si>
  <si>
    <t>042-823-0022</t>
    <phoneticPr fontId="2" type="noConversion"/>
  </si>
  <si>
    <t>중장기발전계획(산학협력단 분야) 추진현황 점검 및 전략 마련을 위한 간담회 개최</t>
    <phoneticPr fontId="2" type="noConversion"/>
  </si>
  <si>
    <t>기획팀장 등 6명</t>
    <phoneticPr fontId="2" type="noConversion"/>
  </si>
  <si>
    <t>어가원</t>
    <phoneticPr fontId="2" type="noConversion"/>
  </si>
  <si>
    <t>042-825-5548</t>
    <phoneticPr fontId="2" type="noConversion"/>
  </si>
  <si>
    <t>대학홍보를 위한 방송사 출연 간담회(CMB방송사)</t>
    <phoneticPr fontId="2" type="noConversion"/>
  </si>
  <si>
    <t>총장, 교학부총장 등 10명</t>
    <phoneticPr fontId="2" type="noConversion"/>
  </si>
  <si>
    <t>멕시카나치킨, 신전떡볶이</t>
    <phoneticPr fontId="2" type="noConversion"/>
  </si>
  <si>
    <t>010-7473-8835,010-9631-3961</t>
    <phoneticPr fontId="2" type="noConversion"/>
  </si>
  <si>
    <t>대외협력팀 직원, 언론사기자 등 4명</t>
    <phoneticPr fontId="2" type="noConversion"/>
  </si>
  <si>
    <t>수통골 중화요리 청</t>
    <phoneticPr fontId="2" type="noConversion"/>
  </si>
  <si>
    <t>042-822-0019</t>
    <phoneticPr fontId="2" type="noConversion"/>
  </si>
  <si>
    <t>대학 평가 회의용 물 구입</t>
    <phoneticPr fontId="2" type="noConversion"/>
  </si>
  <si>
    <t>롯데슈퍼</t>
    <phoneticPr fontId="2" type="noConversion"/>
  </si>
  <si>
    <t>042-826-9528</t>
    <phoneticPr fontId="2" type="noConversion"/>
  </si>
  <si>
    <t>학과평가 등 대내평가 위원 등</t>
    <phoneticPr fontId="2" type="noConversion"/>
  </si>
  <si>
    <t>2022학년도 학생홍보대사.기자단 역량강화 워크숍 식대 및 다과비 지출(6.23.~24.)</t>
    <phoneticPr fontId="2" type="noConversion"/>
  </si>
  <si>
    <t>직원,홍보대사,기자단 등 20명</t>
    <phoneticPr fontId="2" type="noConversion"/>
  </si>
  <si>
    <t>2022-06-21,23,24</t>
    <phoneticPr fontId="2" type="noConversion"/>
  </si>
  <si>
    <t>홈플러스,비에이치씨치킨,컬처푸드시스템,왕건조개타운,에어산,향구전주해장국,명성막창</t>
    <phoneticPr fontId="2" type="noConversion"/>
  </si>
  <si>
    <t>042-540-8000,041-932-8755,010-9284-8923,041-934-8903,042-825-0923,041-933-3028,041-933-3055</t>
    <phoneticPr fontId="2" type="noConversion"/>
  </si>
  <si>
    <t>2022학년도 학과평가 연구위원회 3차 회의 다과 및 음료 구입</t>
    <phoneticPr fontId="2" type="noConversion"/>
  </si>
  <si>
    <t>기획처장, 연구위원 등</t>
    <phoneticPr fontId="2" type="noConversion"/>
  </si>
  <si>
    <t>대학발전특별위원회 개최를 위한 다과 및 음료 구입</t>
    <phoneticPr fontId="2" type="noConversion"/>
  </si>
  <si>
    <t>대학발전특별위원회 위원 등 13명</t>
    <phoneticPr fontId="2" type="noConversion"/>
  </si>
  <si>
    <t>미학할인마트</t>
    <phoneticPr fontId="2" type="noConversion"/>
  </si>
  <si>
    <t>042-825-5489</t>
    <phoneticPr fontId="2" type="noConversion"/>
  </si>
  <si>
    <t>소                   계(6건)</t>
    <phoneticPr fontId="2" type="noConversion"/>
  </si>
  <si>
    <t>합                   계(9건)</t>
    <phoneticPr fontId="2" type="noConversion"/>
  </si>
  <si>
    <t>2022년 7월 (기획처) 업무추진비 세부 집행 내역</t>
    <phoneticPr fontId="2" type="noConversion"/>
  </si>
  <si>
    <t>(기간 : 2022.07.01.~07.31.)</t>
    <phoneticPr fontId="2" type="noConversion"/>
  </si>
  <si>
    <t>기획처 직원 업무추진을 위한 간담회(워크숍 사전답사)</t>
    <phoneticPr fontId="2" type="noConversion"/>
  </si>
  <si>
    <t>기획팀, 평가팀 총 4명</t>
    <phoneticPr fontId="2" type="noConversion"/>
  </si>
  <si>
    <t>행주치마</t>
    <phoneticPr fontId="2" type="noConversion"/>
  </si>
  <si>
    <t>042-825-3434</t>
    <phoneticPr fontId="2" type="noConversion"/>
  </si>
  <si>
    <t>2022학년도 학과평가 계획(안) 학과장 설명회 도시락 구입</t>
    <phoneticPr fontId="2" type="noConversion"/>
  </si>
  <si>
    <t>기획처장 및 학과평가 대상(29개 학과) 학과(부)장</t>
    <phoneticPr fontId="2" type="noConversion"/>
  </si>
  <si>
    <t>대학발전특별위원회 개최를 위한 식사 및 다과 구입</t>
    <phoneticPr fontId="2" type="noConversion"/>
  </si>
  <si>
    <t>대학발전특별위원회 위원, 기획처 직원 등 14명</t>
    <phoneticPr fontId="2" type="noConversion"/>
  </si>
  <si>
    <t>구월애,브리드커피</t>
    <phoneticPr fontId="2" type="noConversion"/>
  </si>
  <si>
    <t>042-535-4457,010-9284-8923</t>
    <phoneticPr fontId="2" type="noConversion"/>
  </si>
  <si>
    <t>기획처 직원 업무혁신 간담회</t>
    <phoneticPr fontId="2" type="noConversion"/>
  </si>
  <si>
    <t>기획과장 등 10명</t>
    <phoneticPr fontId="2" type="noConversion"/>
  </si>
  <si>
    <t>국책사업총괄위원회 회의 개최에 따른 다과 등 구매</t>
    <phoneticPr fontId="2" type="noConversion"/>
  </si>
  <si>
    <t>국책사업총괄위원회 위원 등 17명</t>
    <phoneticPr fontId="2" type="noConversion"/>
  </si>
  <si>
    <t>커피홀</t>
    <phoneticPr fontId="2" type="noConversion"/>
  </si>
  <si>
    <t>042-628-5566</t>
    <phoneticPr fontId="2" type="noConversion"/>
  </si>
  <si>
    <t>소                   계(5건)</t>
    <phoneticPr fontId="2" type="noConversion"/>
  </si>
  <si>
    <t>합                   계(5건)</t>
    <phoneticPr fontId="2" type="noConversion"/>
  </si>
  <si>
    <t>2022년 8월 (기획처) 업무추진비 세부 집행 내역</t>
    <phoneticPr fontId="2" type="noConversion"/>
  </si>
  <si>
    <t>(기간 : 2022.08.01.~08.31.)</t>
    <phoneticPr fontId="2" type="noConversion"/>
  </si>
  <si>
    <t>대학미래혁신위원회 다과 제공</t>
    <phoneticPr fontId="2" type="noConversion"/>
  </si>
  <si>
    <t>위원장 및 위원 등 7명</t>
    <phoneticPr fontId="2" type="noConversion"/>
  </si>
  <si>
    <t>대학발전특별위원회 위원 10명, 한국가치창조개발원 대표 1명, 기획처직원 4명</t>
    <phoneticPr fontId="2" type="noConversion"/>
  </si>
  <si>
    <t>킴스쿠킹랩,브리드커피</t>
    <phoneticPr fontId="2" type="noConversion"/>
  </si>
  <si>
    <t>010-3407-9813,010-9284-8923</t>
    <phoneticPr fontId="2" type="noConversion"/>
  </si>
  <si>
    <t>대학홍보를 위한 언론사 업무 협의(매일경제TV)</t>
    <phoneticPr fontId="2" type="noConversion"/>
  </si>
  <si>
    <t>대외협력홍보팀장,언론사기자 등 2명</t>
    <phoneticPr fontId="2" type="noConversion"/>
  </si>
  <si>
    <t>아빠손칼국수</t>
    <phoneticPr fontId="2" type="noConversion"/>
  </si>
  <si>
    <t>042-825-5249</t>
    <phoneticPr fontId="2" type="noConversion"/>
  </si>
  <si>
    <t>대학원장 및 단과대학장 월례회의 다과 구입</t>
    <phoneticPr fontId="2" type="noConversion"/>
  </si>
  <si>
    <t>총장,대학원장,단과대학장 등 11명</t>
    <phoneticPr fontId="2" type="noConversion"/>
  </si>
  <si>
    <t>해이커피</t>
    <phoneticPr fontId="2" type="noConversion"/>
  </si>
  <si>
    <t>042-825-0194</t>
    <phoneticPr fontId="2" type="noConversion"/>
  </si>
  <si>
    <t>2022학년도 학과평가단 회의 다과 구입</t>
    <phoneticPr fontId="2" type="noConversion"/>
  </si>
  <si>
    <t>기획처장 및 학과평가단 위원 등 14명</t>
    <phoneticPr fontId="2" type="noConversion"/>
  </si>
  <si>
    <t>지즈</t>
    <phoneticPr fontId="2" type="noConversion"/>
  </si>
  <si>
    <t>010-8475-1234</t>
    <phoneticPr fontId="2" type="noConversion"/>
  </si>
  <si>
    <t>2023학년도 수시모집 홍보 영상물 제작 관련 간담회 개최</t>
    <phoneticPr fontId="2" type="noConversion"/>
  </si>
  <si>
    <t>기획부처장, 대외협력홍보팀장 등 16명</t>
    <phoneticPr fontId="2" type="noConversion"/>
  </si>
  <si>
    <t>한우천국</t>
    <phoneticPr fontId="2" type="noConversion"/>
  </si>
  <si>
    <t>042-823-1140</t>
    <phoneticPr fontId="2" type="noConversion"/>
  </si>
  <si>
    <t>대학발전특별위원회 개최를 위한 다과 구입</t>
    <phoneticPr fontId="2" type="noConversion"/>
  </si>
  <si>
    <t>대학발전특별위원회 위원 10명, 한국가치창조개발원 1명, 기획처직원 4명</t>
    <phoneticPr fontId="2" type="noConversion"/>
  </si>
  <si>
    <t>2022-08-16,17</t>
    <phoneticPr fontId="2" type="noConversion"/>
  </si>
  <si>
    <t>미학할인마트, 브리드커피</t>
    <phoneticPr fontId="2" type="noConversion"/>
  </si>
  <si>
    <t>042-825-5489,010-9284-8923</t>
    <phoneticPr fontId="2" type="noConversion"/>
  </si>
  <si>
    <t>대외협력홍보팀 직원 2명, 언론사기자 2명</t>
    <phoneticPr fontId="2" type="noConversion"/>
  </si>
  <si>
    <t>계룡관</t>
    <phoneticPr fontId="2" type="noConversion"/>
  </si>
  <si>
    <t>042-826-6533</t>
    <phoneticPr fontId="2" type="noConversion"/>
  </si>
  <si>
    <t>2022 상반기 워크숍 행사 식사 제공</t>
    <phoneticPr fontId="2" type="noConversion"/>
  </si>
  <si>
    <t>총장,학무위원,행정실과장 등 41명</t>
    <phoneticPr fontId="2" type="noConversion"/>
  </si>
  <si>
    <t>호텔인터시티</t>
    <phoneticPr fontId="2" type="noConversion"/>
  </si>
  <si>
    <t>042-600-6070</t>
    <phoneticPr fontId="2" type="noConversion"/>
  </si>
  <si>
    <t>대학발전전략 모색 및 의견수렴을 위한 간담회 개최</t>
    <phoneticPr fontId="2" type="noConversion"/>
  </si>
  <si>
    <t>총장, 주요보직자 등 40명</t>
    <phoneticPr fontId="2" type="noConversion"/>
  </si>
  <si>
    <t>대학홍보를 위한 타대학과 업무협의</t>
    <phoneticPr fontId="2" type="noConversion"/>
  </si>
  <si>
    <t>홍보팀 직원4명, 타대학 6명</t>
    <phoneticPr fontId="2" type="noConversion"/>
  </si>
  <si>
    <t>커피 다오</t>
    <phoneticPr fontId="2" type="noConversion"/>
  </si>
  <si>
    <t>대학미래혁신위원회 간담회 개최</t>
    <phoneticPr fontId="2" type="noConversion"/>
  </si>
  <si>
    <t>미래혁신위원회 위원6명,대학원2명,기획처직원4명</t>
    <phoneticPr fontId="2" type="noConversion"/>
  </si>
  <si>
    <t>더함뜰</t>
    <phoneticPr fontId="2" type="noConversion"/>
  </si>
  <si>
    <t>042-823-9293</t>
    <phoneticPr fontId="2" type="noConversion"/>
  </si>
  <si>
    <t>미래혁신위원회 위원 4명</t>
    <phoneticPr fontId="2" type="noConversion"/>
  </si>
  <si>
    <t>소                   계(11건)</t>
    <phoneticPr fontId="2" type="noConversion"/>
  </si>
  <si>
    <t>합                   계(14건)</t>
    <phoneticPr fontId="2" type="noConversion"/>
  </si>
  <si>
    <t>2022년 9월 (기획처) 업무추진비 세부 집행 내역</t>
    <phoneticPr fontId="2" type="noConversion"/>
  </si>
  <si>
    <t>(기간 : 2022.09.01.~09.30.)</t>
    <phoneticPr fontId="2" type="noConversion"/>
  </si>
  <si>
    <t>대학미래혁신위원회 간담회 개최9.2.</t>
    <phoneticPr fontId="2" type="noConversion"/>
  </si>
  <si>
    <t>미래혁신위원회 위원4명</t>
    <phoneticPr fontId="2" type="noConversion"/>
  </si>
  <si>
    <t>기획과 근로장학생 격려품 구매</t>
    <phoneticPr fontId="2" type="noConversion"/>
  </si>
  <si>
    <t>근로장학생 7명</t>
    <phoneticPr fontId="2" type="noConversion"/>
  </si>
  <si>
    <t>롯데마트</t>
    <phoneticPr fontId="2" type="noConversion"/>
  </si>
  <si>
    <t>042-525-2500</t>
    <phoneticPr fontId="2" type="noConversion"/>
  </si>
  <si>
    <t>대학미래혁신위원회 간담회 개최9.5.</t>
    <phoneticPr fontId="2" type="noConversion"/>
  </si>
  <si>
    <t>미래혁신위원회 위원5명</t>
    <phoneticPr fontId="2" type="noConversion"/>
  </si>
  <si>
    <t>60년대순대</t>
    <phoneticPr fontId="2" type="noConversion"/>
  </si>
  <si>
    <t>042-825-8250</t>
    <phoneticPr fontId="2" type="noConversion"/>
  </si>
  <si>
    <t>대학미래혁신위원회 간담회 개최9.14.</t>
    <phoneticPr fontId="2" type="noConversion"/>
  </si>
  <si>
    <t>미래혁신위원회 위원5명,기획처 직원2명</t>
    <phoneticPr fontId="2" type="noConversion"/>
  </si>
  <si>
    <t>대학발전특별위원회(5차)식사 및 다과 제공9.15.</t>
    <phoneticPr fontId="2" type="noConversion"/>
  </si>
  <si>
    <t>위원 등 16명</t>
    <phoneticPr fontId="2" type="noConversion"/>
  </si>
  <si>
    <t>대학미래혁신위원회 간담회 개최9.15.</t>
    <phoneticPr fontId="2" type="noConversion"/>
  </si>
  <si>
    <t>미래혁신위원회 위원 등 7명</t>
    <phoneticPr fontId="2" type="noConversion"/>
  </si>
  <si>
    <t>2021회계연도 결산분석 연구 관련 업무 협의</t>
    <phoneticPr fontId="2" type="noConversion"/>
  </si>
  <si>
    <t>컨설팅 용역업체 직원3명, 기획처직원2명</t>
    <phoneticPr fontId="2" type="noConversion"/>
  </si>
  <si>
    <t>세종공동캠퍼스 구축 TFT회의 개최(1차,9.20.)</t>
    <phoneticPr fontId="2" type="noConversion"/>
  </si>
  <si>
    <t>TFT위원 등 9명</t>
    <phoneticPr fontId="2" type="noConversion"/>
  </si>
  <si>
    <t>대학홍보를 위한 언론사 업무 협의(데일리한국,9.20.)</t>
    <phoneticPr fontId="2" type="noConversion"/>
  </si>
  <si>
    <t>언론사기자 2명, 대외협력홍보팀장</t>
    <phoneticPr fontId="2" type="noConversion"/>
  </si>
  <si>
    <t>대학미래혁신위원회 간담회 개최9.21.</t>
    <phoneticPr fontId="2" type="noConversion"/>
  </si>
  <si>
    <t>몽탁</t>
    <phoneticPr fontId="2" type="noConversion"/>
  </si>
  <si>
    <t>042-825-1925</t>
    <phoneticPr fontId="2" type="noConversion"/>
  </si>
  <si>
    <t>고등교육통계조사 차년도 개편 설명회 및 관련부서 회의 음료 구입</t>
    <phoneticPr fontId="2" type="noConversion"/>
  </si>
  <si>
    <t>고등교육통계 부서 담당자 등 10명</t>
    <phoneticPr fontId="2" type="noConversion"/>
  </si>
  <si>
    <t>042-823-6958</t>
    <phoneticPr fontId="2" type="noConversion"/>
  </si>
  <si>
    <t>대학미래혁신위원회 간담회 개최9.23.</t>
    <phoneticPr fontId="2" type="noConversion"/>
  </si>
  <si>
    <t>파스쿠찌</t>
    <phoneticPr fontId="2" type="noConversion"/>
  </si>
  <si>
    <t>042-823-8497</t>
    <phoneticPr fontId="2" type="noConversion"/>
  </si>
  <si>
    <t>황산옥</t>
    <phoneticPr fontId="2" type="noConversion"/>
  </si>
  <si>
    <t>042-826-0155</t>
    <phoneticPr fontId="2" type="noConversion"/>
  </si>
  <si>
    <t>대학발전특별위원회(6차) 다과 제공</t>
    <phoneticPr fontId="2" type="noConversion"/>
  </si>
  <si>
    <t>베니스타</t>
    <phoneticPr fontId="2" type="noConversion"/>
  </si>
  <si>
    <t>010-6693-6644</t>
    <phoneticPr fontId="2" type="noConversion"/>
  </si>
  <si>
    <t>기획처 직원 업무혁신 간담회9.26.</t>
    <phoneticPr fontId="2" type="noConversion"/>
  </si>
  <si>
    <t>042-826-4280</t>
    <phoneticPr fontId="2" type="noConversion"/>
  </si>
  <si>
    <t>세종공동캠퍼스 구축 학과특성화분야 집필 회의9.28.</t>
    <phoneticPr fontId="2" type="noConversion"/>
  </si>
  <si>
    <t>세종공동캠퍼스 구축TFT위원 등7명</t>
    <phoneticPr fontId="2" type="noConversion"/>
  </si>
  <si>
    <t>헤븐리</t>
    <phoneticPr fontId="2" type="noConversion"/>
  </si>
  <si>
    <t>042-822-2548</t>
    <phoneticPr fontId="2" type="noConversion"/>
  </si>
  <si>
    <t>세종공동캠퍼스 구축 TFT회의 개최(2차, 9.27.)</t>
    <phoneticPr fontId="2" type="noConversion"/>
  </si>
  <si>
    <t>TFT위원 등 11명</t>
    <phoneticPr fontId="2" type="noConversion"/>
  </si>
  <si>
    <t>구월애, 브리드커피</t>
    <phoneticPr fontId="2" type="noConversion"/>
  </si>
  <si>
    <t>대학미래혁신위원회 간담회 개최9.28.</t>
    <phoneticPr fontId="2" type="noConversion"/>
  </si>
  <si>
    <t>미래혁신위원회 위원 등 8명</t>
    <phoneticPr fontId="2" type="noConversion"/>
  </si>
  <si>
    <t>라꼬레</t>
    <phoneticPr fontId="2" type="noConversion"/>
  </si>
  <si>
    <t>042-824-3461</t>
    <phoneticPr fontId="2" type="noConversion"/>
  </si>
  <si>
    <t>소                   계(16건)</t>
    <phoneticPr fontId="2" type="noConversion"/>
  </si>
  <si>
    <t>소                   계(1건)</t>
    <phoneticPr fontId="2" type="noConversion"/>
  </si>
  <si>
    <t>합                   계(18건)</t>
    <phoneticPr fontId="2" type="noConversion"/>
  </si>
  <si>
    <t>2022년 10월 (기획처) 업무추진비 세부 집행 내역</t>
    <phoneticPr fontId="2" type="noConversion"/>
  </si>
  <si>
    <t>(기간 : 2022.10.01.~10.31.)</t>
    <phoneticPr fontId="2" type="noConversion"/>
  </si>
  <si>
    <t>대학간 기획업무 협의를 위한 간담회 개최10.6.</t>
    <phoneticPr fontId="2" type="noConversion"/>
  </si>
  <si>
    <t>달빛소나타</t>
    <phoneticPr fontId="2" type="noConversion"/>
  </si>
  <si>
    <t>042-824-2226</t>
    <phoneticPr fontId="2" type="noConversion"/>
  </si>
  <si>
    <t>세종공동캠퍼스 구축 TFT 회의 개최(3차, '22.10.7.)</t>
    <phoneticPr fontId="2" type="noConversion"/>
  </si>
  <si>
    <t>TFT위원 등 13명</t>
    <phoneticPr fontId="2" type="noConversion"/>
  </si>
  <si>
    <t>더 카페지오</t>
    <phoneticPr fontId="2" type="noConversion"/>
  </si>
  <si>
    <t>042-822-6958</t>
    <phoneticPr fontId="2" type="noConversion"/>
  </si>
  <si>
    <t>2021회계연도 결산분석 연구 관련 업무 협의 및 관련 부서 인터뷰10.13.</t>
    <phoneticPr fontId="2" type="noConversion"/>
  </si>
  <si>
    <t>컨설팅 용역 직원 2명, 기획처 직원 2명, 총무과 직원 5명</t>
    <phoneticPr fontId="2" type="noConversion"/>
  </si>
  <si>
    <t xml:space="preserve">커피홀 베이커리 </t>
    <phoneticPr fontId="2" type="noConversion"/>
  </si>
  <si>
    <t>세종공동캠퍼스 구축 TFT 회의 개최(4차, '22.10.14.)</t>
    <phoneticPr fontId="2" type="noConversion"/>
  </si>
  <si>
    <t>대학발전특별위원회(7차) 도시락 및 다과 제공10.18.</t>
    <phoneticPr fontId="2" type="noConversion"/>
  </si>
  <si>
    <t>위원 등 14명</t>
    <phoneticPr fontId="2" type="noConversion"/>
  </si>
  <si>
    <t>킴스쿠킹랩, 브리드커피</t>
    <phoneticPr fontId="2" type="noConversion"/>
  </si>
  <si>
    <t>대학미래혁신위원회 간담회 개최('22.10.27.)</t>
    <phoneticPr fontId="2" type="noConversion"/>
  </si>
  <si>
    <t>삼복가든</t>
    <phoneticPr fontId="2" type="noConversion"/>
  </si>
  <si>
    <t>042-822-6170</t>
    <phoneticPr fontId="2" type="noConversion"/>
  </si>
  <si>
    <t>합                   계(6건)</t>
    <phoneticPr fontId="2" type="noConversion"/>
  </si>
  <si>
    <t>2022년 11월 (기획처) 업무추진비 세부 집행 내역</t>
    <phoneticPr fontId="2" type="noConversion"/>
  </si>
  <si>
    <t>(기간 : 2022.11.01.~11.30.)</t>
    <phoneticPr fontId="2" type="noConversion"/>
  </si>
  <si>
    <t>대학홍보를 위한 언론사 업무 협의(대전투데이, 11.2.)</t>
    <phoneticPr fontId="2" type="noConversion"/>
  </si>
  <si>
    <t>황금토다리대전점</t>
    <phoneticPr fontId="2" type="noConversion"/>
  </si>
  <si>
    <t>042-825-5635</t>
    <phoneticPr fontId="2" type="noConversion"/>
  </si>
  <si>
    <t>기획처 현안 업무 관련 간담회(11.10.)</t>
    <phoneticPr fontId="2" type="noConversion"/>
  </si>
  <si>
    <t>기획처장 등 11명</t>
    <phoneticPr fontId="2" type="noConversion"/>
  </si>
  <si>
    <t>기획처 직원 업무 혁신 간담회11.28.</t>
    <phoneticPr fontId="2" type="noConversion"/>
  </si>
  <si>
    <t>대학발전특별위원회(8차)식사 및 음료 제공11.23.</t>
    <phoneticPr fontId="2" type="noConversion"/>
  </si>
  <si>
    <t>살구나무집,브리드커피</t>
    <phoneticPr fontId="2" type="noConversion"/>
  </si>
  <si>
    <t>042-527-0306,010-9284-8923</t>
    <phoneticPr fontId="2" type="noConversion"/>
  </si>
  <si>
    <t>2021회계연도 결산분석 연구 관련 업무 협의 및 관련부서 인터뷰11.21.</t>
    <phoneticPr fontId="2" type="noConversion"/>
  </si>
  <si>
    <t>컨설팅 용역업체 직원2명,기획처직원2명,총무과직원3명</t>
    <phoneticPr fontId="2" type="noConversion"/>
  </si>
  <si>
    <t>042-823-3666</t>
    <phoneticPr fontId="2" type="noConversion"/>
  </si>
  <si>
    <t xml:space="preserve">대학 홍보 활성화 방안 모색 간담회 개최에 따른 도시락 구입11.8. </t>
    <phoneticPr fontId="2" type="noConversion"/>
  </si>
  <si>
    <t>대학이미지관리위원회 위원 등 10명</t>
    <phoneticPr fontId="2" type="noConversion"/>
  </si>
  <si>
    <t>042-867-0077</t>
    <phoneticPr fontId="2" type="noConversion"/>
  </si>
  <si>
    <t>투썸플레이스</t>
    <phoneticPr fontId="2" type="noConversion"/>
  </si>
  <si>
    <t>2022년 11월 (기획처) 업무추진비 집행 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</si>
</sst>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23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1"/>
      <name val="굴림"/>
      <family val="3"/>
      <charset val="129"/>
    </font>
    <font>
      <sz val="16"/>
      <name val="굴림"/>
      <family val="3"/>
      <charset val="129"/>
    </font>
    <font>
      <b/>
      <u/>
      <sz val="16"/>
      <name val="굴림체"/>
      <family val="3"/>
      <charset val="129"/>
    </font>
    <font>
      <sz val="11"/>
      <name val="굴림체"/>
      <family val="3"/>
      <charset val="129"/>
    </font>
    <font>
      <b/>
      <sz val="14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굴림"/>
      <family val="3"/>
      <charset val="129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  <xf numFmtId="0" fontId="14" fillId="0" borderId="0"/>
    <xf numFmtId="0" fontId="12" fillId="0" borderId="0"/>
    <xf numFmtId="0" fontId="13" fillId="0" borderId="0"/>
    <xf numFmtId="0" fontId="20" fillId="0" borderId="0"/>
    <xf numFmtId="0" fontId="21" fillId="0" borderId="0">
      <alignment vertical="center"/>
    </xf>
    <xf numFmtId="0" fontId="11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41" fontId="4" fillId="0" borderId="0" xfId="2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41" fontId="7" fillId="0" borderId="1" xfId="2" applyFont="1" applyBorder="1">
      <alignment vertical="center"/>
    </xf>
    <xf numFmtId="0" fontId="7" fillId="0" borderId="0" xfId="0" applyFont="1" applyAlignment="1">
      <alignment horizontal="right" vertical="center" indent="1"/>
    </xf>
    <xf numFmtId="41" fontId="9" fillId="0" borderId="1" xfId="2" applyFont="1" applyFill="1" applyBorder="1" applyAlignment="1">
      <alignment vertical="center" shrinkToFit="1"/>
    </xf>
    <xf numFmtId="10" fontId="4" fillId="0" borderId="0" xfId="0" applyNumberFormat="1" applyFont="1">
      <alignment vertical="center"/>
    </xf>
    <xf numFmtId="0" fontId="10" fillId="0" borderId="0" xfId="0" applyFont="1">
      <alignment vertical="center"/>
    </xf>
    <xf numFmtId="41" fontId="7" fillId="0" borderId="0" xfId="0" applyNumberFormat="1" applyFont="1">
      <alignment vertical="center"/>
    </xf>
    <xf numFmtId="0" fontId="4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41" fontId="16" fillId="0" borderId="1" xfId="2" applyFont="1" applyBorder="1" applyAlignment="1">
      <alignment horizontal="center" vertical="center"/>
    </xf>
    <xf numFmtId="10" fontId="16" fillId="0" borderId="1" xfId="0" applyNumberFormat="1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>
      <alignment vertical="center"/>
    </xf>
    <xf numFmtId="0" fontId="18" fillId="2" borderId="1" xfId="0" applyFont="1" applyFill="1" applyBorder="1" applyAlignment="1">
      <alignment horizontal="center" vertical="center"/>
    </xf>
    <xf numFmtId="41" fontId="18" fillId="2" borderId="1" xfId="2" applyFont="1" applyFill="1" applyBorder="1" applyAlignment="1">
      <alignment horizontal="right" vertical="center"/>
    </xf>
    <xf numFmtId="41" fontId="18" fillId="2" borderId="1" xfId="2" applyFont="1" applyFill="1" applyBorder="1" applyAlignment="1">
      <alignment horizontal="center" vertical="center"/>
    </xf>
    <xf numFmtId="10" fontId="18" fillId="2" borderId="1" xfId="0" applyNumberFormat="1" applyFont="1" applyFill="1" applyBorder="1" applyAlignment="1">
      <alignment horizontal="center" vertical="center"/>
    </xf>
    <xf numFmtId="10" fontId="18" fillId="0" borderId="1" xfId="0" applyNumberFormat="1" applyFont="1" applyBorder="1" applyAlignment="1">
      <alignment horizontal="center" vertical="center"/>
    </xf>
    <xf numFmtId="41" fontId="17" fillId="0" borderId="1" xfId="2" applyFont="1" applyBorder="1" applyAlignment="1">
      <alignment horizontal="center" vertical="center"/>
    </xf>
    <xf numFmtId="10" fontId="18" fillId="0" borderId="1" xfId="0" applyNumberFormat="1" applyFont="1" applyBorder="1">
      <alignment vertical="center"/>
    </xf>
    <xf numFmtId="3" fontId="1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22" fillId="0" borderId="10" xfId="8" applyFont="1" applyBorder="1" applyAlignment="1">
      <alignment horizontal="center" vertical="center" shrinkToFit="1"/>
    </xf>
    <xf numFmtId="14" fontId="22" fillId="0" borderId="10" xfId="8" applyNumberFormat="1" applyFont="1" applyBorder="1" applyAlignment="1">
      <alignment horizontal="center" vertical="center" shrinkToFit="1"/>
    </xf>
    <xf numFmtId="0" fontId="22" fillId="0" borderId="10" xfId="8" applyFont="1" applyBorder="1" applyAlignment="1">
      <alignment horizontal="left" vertical="center" shrinkToFit="1"/>
    </xf>
    <xf numFmtId="3" fontId="22" fillId="0" borderId="10" xfId="8" applyNumberFormat="1" applyFont="1" applyBorder="1" applyAlignment="1">
      <alignment horizontal="right" vertical="center" shrinkToFit="1"/>
    </xf>
    <xf numFmtId="14" fontId="17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1" fontId="18" fillId="3" borderId="1" xfId="2" applyFont="1" applyFill="1" applyBorder="1" applyAlignment="1">
      <alignment horizontal="right" vertical="center"/>
    </xf>
    <xf numFmtId="41" fontId="18" fillId="3" borderId="1" xfId="2" applyFont="1" applyFill="1" applyBorder="1" applyAlignment="1">
      <alignment horizontal="center" vertical="center" shrinkToFit="1"/>
    </xf>
    <xf numFmtId="10" fontId="18" fillId="3" borderId="1" xfId="0" applyNumberFormat="1" applyFont="1" applyFill="1" applyBorder="1" applyAlignment="1">
      <alignment horizontal="center" vertical="center"/>
    </xf>
    <xf numFmtId="41" fontId="18" fillId="3" borderId="1" xfId="2" applyFont="1" applyFill="1" applyBorder="1" applyAlignment="1">
      <alignment horizontal="center" vertical="center"/>
    </xf>
    <xf numFmtId="3" fontId="18" fillId="3" borderId="1" xfId="2" applyNumberFormat="1" applyFont="1" applyFill="1" applyBorder="1" applyAlignment="1">
      <alignment horizontal="right" vertical="center"/>
    </xf>
    <xf numFmtId="176" fontId="17" fillId="3" borderId="1" xfId="0" applyNumberFormat="1" applyFont="1" applyFill="1" applyBorder="1" applyAlignment="1">
      <alignment horizontal="center" vertical="center"/>
    </xf>
    <xf numFmtId="3" fontId="17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41" fontId="7" fillId="0" borderId="1" xfId="0" applyNumberFormat="1" applyFont="1" applyBorder="1">
      <alignment vertical="center"/>
    </xf>
    <xf numFmtId="10" fontId="18" fillId="0" borderId="11" xfId="0" applyNumberFormat="1" applyFont="1" applyBorder="1" applyAlignment="1">
      <alignment horizontal="center" vertical="center"/>
    </xf>
    <xf numFmtId="0" fontId="22" fillId="0" borderId="12" xfId="8" applyFont="1" applyBorder="1" applyAlignment="1">
      <alignment horizontal="center" vertical="center" shrinkToFit="1"/>
    </xf>
    <xf numFmtId="10" fontId="18" fillId="0" borderId="13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3" xfId="0" applyFont="1" applyBorder="1">
      <alignment vertical="center"/>
    </xf>
    <xf numFmtId="3" fontId="22" fillId="0" borderId="14" xfId="8" applyNumberFormat="1" applyFont="1" applyBorder="1" applyAlignment="1">
      <alignment horizontal="right" vertical="center" shrinkToFit="1"/>
    </xf>
    <xf numFmtId="0" fontId="22" fillId="0" borderId="15" xfId="8" applyFont="1" applyBorder="1" applyAlignment="1">
      <alignment horizontal="center" vertical="center" shrinkToFit="1"/>
    </xf>
    <xf numFmtId="0" fontId="22" fillId="0" borderId="1" xfId="8" applyFont="1" applyBorder="1" applyAlignment="1">
      <alignment horizontal="center" vertical="center" shrinkToFit="1"/>
    </xf>
    <xf numFmtId="0" fontId="22" fillId="0" borderId="6" xfId="8" applyFont="1" applyBorder="1" applyAlignment="1">
      <alignment horizontal="center" vertical="center" shrinkToFit="1"/>
    </xf>
    <xf numFmtId="0" fontId="22" fillId="0" borderId="10" xfId="8" quotePrefix="1" applyFont="1" applyBorder="1" applyAlignment="1">
      <alignment horizontal="left" vertical="center" shrinkToFit="1"/>
    </xf>
    <xf numFmtId="10" fontId="7" fillId="0" borderId="1" xfId="1" applyNumberFormat="1" applyFont="1" applyBorder="1" applyAlignment="1">
      <alignment horizontal="right" vertical="center" wrapText="1" indent="1"/>
    </xf>
    <xf numFmtId="10" fontId="7" fillId="0" borderId="1" xfId="1" applyNumberFormat="1" applyFont="1" applyBorder="1" applyAlignment="1">
      <alignment horizontal="right" vertical="center" indent="1"/>
    </xf>
    <xf numFmtId="41" fontId="7" fillId="0" borderId="1" xfId="2" applyFont="1" applyBorder="1" applyAlignment="1">
      <alignment horizontal="center" vertical="center" wrapText="1"/>
    </xf>
    <xf numFmtId="41" fontId="7" fillId="0" borderId="1" xfId="2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41" fontId="7" fillId="0" borderId="1" xfId="0" applyNumberFormat="1" applyFont="1" applyBorder="1">
      <alignment vertical="center"/>
    </xf>
    <xf numFmtId="0" fontId="7" fillId="0" borderId="1" xfId="0" applyFont="1" applyBorder="1">
      <alignment vertical="center"/>
    </xf>
    <xf numFmtId="10" fontId="7" fillId="0" borderId="1" xfId="0" applyNumberFormat="1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41" fontId="7" fillId="0" borderId="7" xfId="2" applyFont="1" applyBorder="1" applyAlignment="1">
      <alignment horizontal="center" vertical="center"/>
    </xf>
    <xf numFmtId="41" fontId="7" fillId="0" borderId="9" xfId="2" applyFont="1" applyBorder="1" applyAlignment="1">
      <alignment horizontal="center" vertical="center"/>
    </xf>
    <xf numFmtId="0" fontId="8" fillId="0" borderId="0" xfId="0" applyFont="1">
      <alignment vertical="center"/>
    </xf>
    <xf numFmtId="10" fontId="7" fillId="0" borderId="7" xfId="1" applyNumberFormat="1" applyFont="1" applyBorder="1" applyAlignment="1">
      <alignment horizontal="center" vertical="center"/>
    </xf>
    <xf numFmtId="10" fontId="7" fillId="0" borderId="9" xfId="1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15" fillId="0" borderId="2" xfId="0" applyFont="1" applyBorder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center" vertical="center"/>
    </xf>
  </cellXfs>
  <cellStyles count="10">
    <cellStyle name="백분율" xfId="1" builtinId="5"/>
    <cellStyle name="쉼표 [0]" xfId="2" builtinId="6"/>
    <cellStyle name="표준" xfId="0" builtinId="0"/>
    <cellStyle name="표준 2" xfId="3" xr:uid="{00000000-0005-0000-0000-000003000000}"/>
    <cellStyle name="표준 2 2" xfId="4" xr:uid="{00000000-0005-0000-0000-000004000000}"/>
    <cellStyle name="표준 2 3" xfId="7" xr:uid="{00000000-0005-0000-0000-000005000000}"/>
    <cellStyle name="표준 3" xfId="5" xr:uid="{00000000-0005-0000-0000-000006000000}"/>
    <cellStyle name="표준 3 2" xfId="9" xr:uid="{00000000-0005-0000-0000-000007000000}"/>
    <cellStyle name="표준 4" xfId="6" xr:uid="{00000000-0005-0000-0000-000008000000}"/>
    <cellStyle name="표준 5" xfId="8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2"/>
  <sheetViews>
    <sheetView zoomScale="85" zoomScaleNormal="85" workbookViewId="0">
      <selection activeCell="L1" sqref="L1"/>
    </sheetView>
  </sheetViews>
  <sheetFormatPr defaultRowHeight="13.5"/>
  <cols>
    <col min="1" max="1" width="7.109375" style="6" customWidth="1"/>
    <col min="2" max="9" width="10" style="6" customWidth="1"/>
    <col min="10" max="10" width="6.6640625" style="6" customWidth="1"/>
    <col min="11" max="11" width="9" style="6" customWidth="1"/>
    <col min="12" max="16384" width="8.88671875" style="6"/>
  </cols>
  <sheetData>
    <row r="1" spans="1:11" ht="47.25" customHeight="1">
      <c r="A1" s="82" t="s">
        <v>320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4" spans="1:11" s="7" customFormat="1" ht="18.75">
      <c r="A4" s="76" t="s">
        <v>25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16.5" customHeight="1">
      <c r="J5" s="62" t="s">
        <v>8</v>
      </c>
      <c r="K5" s="62"/>
    </row>
    <row r="6" spans="1:11" ht="26.25" customHeight="1">
      <c r="A6" s="71" t="s">
        <v>9</v>
      </c>
      <c r="B6" s="71"/>
      <c r="C6" s="71"/>
      <c r="D6" s="71" t="s">
        <v>10</v>
      </c>
      <c r="E6" s="71"/>
      <c r="F6" s="70" t="s">
        <v>11</v>
      </c>
      <c r="G6" s="71"/>
      <c r="H6" s="80" t="s">
        <v>26</v>
      </c>
      <c r="I6" s="83"/>
      <c r="J6" s="71" t="s">
        <v>12</v>
      </c>
      <c r="K6" s="71"/>
    </row>
    <row r="7" spans="1:11" ht="26.25" customHeight="1">
      <c r="A7" s="61">
        <v>66070</v>
      </c>
      <c r="B7" s="61"/>
      <c r="C7" s="61"/>
      <c r="D7" s="61">
        <v>1325</v>
      </c>
      <c r="E7" s="61"/>
      <c r="F7" s="61">
        <f>I32</f>
        <v>14800</v>
      </c>
      <c r="G7" s="61"/>
      <c r="H7" s="74">
        <f>A7-F7</f>
        <v>51270</v>
      </c>
      <c r="I7" s="75"/>
      <c r="J7" s="77">
        <f>F7/A7</f>
        <v>0.22400484334796428</v>
      </c>
      <c r="K7" s="78"/>
    </row>
    <row r="8" spans="1:11">
      <c r="E8" s="6" t="s">
        <v>13</v>
      </c>
    </row>
    <row r="9" spans="1:11" s="7" customFormat="1" ht="18.75">
      <c r="A9" s="76" t="s">
        <v>14</v>
      </c>
      <c r="B9" s="76"/>
      <c r="C9" s="76"/>
      <c r="D9" s="76"/>
      <c r="E9" s="76"/>
      <c r="F9" s="76"/>
      <c r="G9" s="76"/>
      <c r="H9" s="76"/>
      <c r="I9" s="76"/>
      <c r="J9" s="76"/>
      <c r="K9" s="76"/>
    </row>
    <row r="10" spans="1:11" ht="15" customHeight="1">
      <c r="J10" s="79"/>
      <c r="K10" s="79"/>
    </row>
    <row r="11" spans="1:11" ht="34.5" customHeight="1">
      <c r="A11" s="8" t="s">
        <v>15</v>
      </c>
      <c r="B11" s="70" t="s">
        <v>37</v>
      </c>
      <c r="C11" s="71"/>
      <c r="D11" s="70" t="s">
        <v>38</v>
      </c>
      <c r="E11" s="71"/>
      <c r="F11" s="72" t="s">
        <v>45</v>
      </c>
      <c r="G11" s="73"/>
      <c r="H11" s="70" t="s">
        <v>40</v>
      </c>
      <c r="I11" s="71"/>
      <c r="J11" s="71" t="s">
        <v>41</v>
      </c>
      <c r="K11" s="71"/>
    </row>
    <row r="12" spans="1:11" ht="26.25" customHeight="1">
      <c r="A12" s="8" t="s">
        <v>16</v>
      </c>
      <c r="B12" s="60">
        <f>C32</f>
        <v>13647</v>
      </c>
      <c r="C12" s="61"/>
      <c r="D12" s="60">
        <f>E32</f>
        <v>1014</v>
      </c>
      <c r="E12" s="61"/>
      <c r="F12" s="60">
        <f>G32</f>
        <v>139</v>
      </c>
      <c r="G12" s="61"/>
      <c r="H12" s="60">
        <f>SUM(B12:G12)</f>
        <v>14800</v>
      </c>
      <c r="I12" s="61"/>
      <c r="J12" s="67"/>
      <c r="K12" s="68"/>
    </row>
    <row r="13" spans="1:11" s="10" customFormat="1" ht="26.25" customHeight="1">
      <c r="A13" s="8" t="s">
        <v>17</v>
      </c>
      <c r="B13" s="58">
        <f>B12/$H$12</f>
        <v>0.92209459459459464</v>
      </c>
      <c r="C13" s="59"/>
      <c r="D13" s="58">
        <f>D12/$H$12</f>
        <v>6.8513513513513508E-2</v>
      </c>
      <c r="E13" s="59"/>
      <c r="F13" s="58">
        <f>F12/$H$12</f>
        <v>9.3918918918918914E-3</v>
      </c>
      <c r="G13" s="59"/>
      <c r="H13" s="58">
        <v>1</v>
      </c>
      <c r="I13" s="59"/>
      <c r="J13" s="69"/>
      <c r="K13" s="69"/>
    </row>
    <row r="15" spans="1:11" s="7" customFormat="1" ht="18.75">
      <c r="A15" s="76" t="s">
        <v>18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</row>
    <row r="16" spans="1:11" ht="16.5" customHeight="1">
      <c r="J16" s="62"/>
      <c r="K16" s="62"/>
    </row>
    <row r="17" spans="1:12" ht="27" customHeight="1">
      <c r="A17" s="71" t="s">
        <v>15</v>
      </c>
      <c r="B17" s="80" t="s">
        <v>76</v>
      </c>
      <c r="C17" s="81"/>
      <c r="D17" s="81"/>
      <c r="E17" s="81"/>
      <c r="F17" s="81"/>
      <c r="G17" s="81"/>
      <c r="H17" s="63" t="s">
        <v>29</v>
      </c>
      <c r="I17" s="64"/>
      <c r="J17" s="71" t="s">
        <v>42</v>
      </c>
      <c r="K17" s="71"/>
    </row>
    <row r="18" spans="1:12" ht="33" customHeight="1">
      <c r="A18" s="71"/>
      <c r="B18" s="70" t="s">
        <v>37</v>
      </c>
      <c r="C18" s="71"/>
      <c r="D18" s="70" t="s">
        <v>38</v>
      </c>
      <c r="E18" s="71"/>
      <c r="F18" s="72" t="s">
        <v>45</v>
      </c>
      <c r="G18" s="73"/>
      <c r="H18" s="65"/>
      <c r="I18" s="66"/>
      <c r="J18" s="71"/>
      <c r="K18" s="71"/>
    </row>
    <row r="19" spans="1:12" ht="22.5" customHeight="1">
      <c r="A19" s="71"/>
      <c r="B19" s="8" t="s">
        <v>19</v>
      </c>
      <c r="C19" s="8" t="s">
        <v>16</v>
      </c>
      <c r="D19" s="8" t="s">
        <v>19</v>
      </c>
      <c r="E19" s="8" t="s">
        <v>16</v>
      </c>
      <c r="F19" s="8" t="s">
        <v>19</v>
      </c>
      <c r="G19" s="8" t="s">
        <v>16</v>
      </c>
      <c r="H19" s="8" t="s">
        <v>27</v>
      </c>
      <c r="I19" s="8" t="s">
        <v>28</v>
      </c>
      <c r="J19" s="46"/>
      <c r="K19" s="46"/>
    </row>
    <row r="20" spans="1:12" ht="21" customHeight="1">
      <c r="A20" s="8" t="s">
        <v>0</v>
      </c>
      <c r="B20" s="9">
        <v>4</v>
      </c>
      <c r="C20" s="9">
        <v>549</v>
      </c>
      <c r="D20" s="9">
        <v>3</v>
      </c>
      <c r="E20" s="9">
        <v>226</v>
      </c>
      <c r="F20" s="9"/>
      <c r="G20" s="9"/>
      <c r="H20" s="9">
        <f t="shared" ref="H20:H31" si="0">B20+D20+F20</f>
        <v>7</v>
      </c>
      <c r="I20" s="9">
        <f t="shared" ref="I20:I31" si="1">C20+E20+G20</f>
        <v>775</v>
      </c>
      <c r="J20" s="46"/>
      <c r="K20" s="47"/>
      <c r="L20" s="14"/>
    </row>
    <row r="21" spans="1:12" ht="21" customHeight="1">
      <c r="A21" s="8" t="s">
        <v>1</v>
      </c>
      <c r="B21" s="9">
        <v>2</v>
      </c>
      <c r="C21" s="9">
        <v>500</v>
      </c>
      <c r="D21" s="9"/>
      <c r="E21" s="9"/>
      <c r="F21" s="9"/>
      <c r="G21" s="9"/>
      <c r="H21" s="9">
        <f t="shared" si="0"/>
        <v>2</v>
      </c>
      <c r="I21" s="9">
        <f t="shared" si="1"/>
        <v>500</v>
      </c>
      <c r="J21" s="46"/>
      <c r="K21" s="47"/>
      <c r="L21" s="14"/>
    </row>
    <row r="22" spans="1:12" ht="21" customHeight="1">
      <c r="A22" s="8" t="s">
        <v>2</v>
      </c>
      <c r="B22" s="9">
        <v>10</v>
      </c>
      <c r="C22" s="9">
        <v>1360</v>
      </c>
      <c r="D22" s="9">
        <v>2</v>
      </c>
      <c r="E22" s="9">
        <v>198</v>
      </c>
      <c r="F22" s="9"/>
      <c r="G22" s="9"/>
      <c r="H22" s="9">
        <f t="shared" si="0"/>
        <v>12</v>
      </c>
      <c r="I22" s="9">
        <f t="shared" si="1"/>
        <v>1558</v>
      </c>
      <c r="J22" s="46"/>
      <c r="K22" s="47"/>
      <c r="L22" s="14"/>
    </row>
    <row r="23" spans="1:12" ht="21" customHeight="1">
      <c r="A23" s="8" t="s">
        <v>3</v>
      </c>
      <c r="B23" s="9">
        <v>6</v>
      </c>
      <c r="C23" s="9">
        <v>2222</v>
      </c>
      <c r="D23" s="9">
        <v>3</v>
      </c>
      <c r="E23" s="9">
        <v>268</v>
      </c>
      <c r="F23" s="9"/>
      <c r="G23" s="9"/>
      <c r="H23" s="9">
        <f t="shared" si="0"/>
        <v>9</v>
      </c>
      <c r="I23" s="9">
        <f t="shared" si="1"/>
        <v>2490</v>
      </c>
      <c r="J23" s="46"/>
      <c r="K23" s="47"/>
      <c r="L23" s="14"/>
    </row>
    <row r="24" spans="1:12" ht="21" customHeight="1">
      <c r="A24" s="8" t="s">
        <v>4</v>
      </c>
      <c r="B24" s="9">
        <v>5</v>
      </c>
      <c r="C24" s="9">
        <v>1440</v>
      </c>
      <c r="D24" s="9"/>
      <c r="E24" s="9"/>
      <c r="F24" s="9"/>
      <c r="G24" s="9"/>
      <c r="H24" s="9">
        <f t="shared" si="0"/>
        <v>5</v>
      </c>
      <c r="I24" s="9">
        <f t="shared" si="1"/>
        <v>1440</v>
      </c>
      <c r="J24" s="46"/>
      <c r="K24" s="47"/>
      <c r="L24" s="14"/>
    </row>
    <row r="25" spans="1:12" ht="21" customHeight="1">
      <c r="A25" s="8" t="s">
        <v>5</v>
      </c>
      <c r="B25" s="9">
        <v>11</v>
      </c>
      <c r="C25" s="9">
        <v>3905</v>
      </c>
      <c r="D25" s="9">
        <v>3</v>
      </c>
      <c r="E25" s="9">
        <v>143</v>
      </c>
      <c r="F25" s="9"/>
      <c r="G25" s="9"/>
      <c r="H25" s="9">
        <f t="shared" ref="H25:H26" si="2">B25+D25+F25</f>
        <v>14</v>
      </c>
      <c r="I25" s="9">
        <f t="shared" ref="I25:I26" si="3">C25+E25+G25</f>
        <v>4048</v>
      </c>
      <c r="J25" s="46"/>
      <c r="K25" s="47"/>
      <c r="L25" s="14"/>
    </row>
    <row r="26" spans="1:12" ht="21" customHeight="1">
      <c r="A26" s="8" t="s">
        <v>6</v>
      </c>
      <c r="B26" s="9">
        <v>16</v>
      </c>
      <c r="C26" s="9">
        <v>1496</v>
      </c>
      <c r="D26" s="9">
        <v>1</v>
      </c>
      <c r="E26" s="9">
        <v>83</v>
      </c>
      <c r="F26" s="9">
        <v>1</v>
      </c>
      <c r="G26" s="9">
        <v>139</v>
      </c>
      <c r="H26" s="9">
        <f t="shared" si="2"/>
        <v>18</v>
      </c>
      <c r="I26" s="9">
        <f t="shared" si="3"/>
        <v>1718</v>
      </c>
      <c r="J26" s="46"/>
      <c r="K26" s="47"/>
      <c r="L26" s="14"/>
    </row>
    <row r="27" spans="1:12" ht="21" customHeight="1">
      <c r="A27" s="8" t="s">
        <v>7</v>
      </c>
      <c r="B27" s="9">
        <v>6</v>
      </c>
      <c r="C27" s="9">
        <v>946</v>
      </c>
      <c r="D27" s="9"/>
      <c r="E27" s="9"/>
      <c r="F27" s="9"/>
      <c r="G27" s="9"/>
      <c r="H27" s="9">
        <f t="shared" si="0"/>
        <v>6</v>
      </c>
      <c r="I27" s="9">
        <f t="shared" si="1"/>
        <v>946</v>
      </c>
      <c r="J27" s="46"/>
      <c r="K27" s="47"/>
      <c r="L27" s="14"/>
    </row>
    <row r="28" spans="1:12" ht="21" customHeight="1">
      <c r="A28" s="8" t="s">
        <v>22</v>
      </c>
      <c r="B28" s="9">
        <v>5</v>
      </c>
      <c r="C28" s="9">
        <v>1229</v>
      </c>
      <c r="D28" s="9">
        <v>1</v>
      </c>
      <c r="E28" s="9">
        <v>96</v>
      </c>
      <c r="F28" s="9"/>
      <c r="G28" s="9"/>
      <c r="H28" s="9">
        <f t="shared" si="0"/>
        <v>6</v>
      </c>
      <c r="I28" s="9">
        <f t="shared" si="1"/>
        <v>1325</v>
      </c>
      <c r="J28" s="46"/>
      <c r="K28" s="47"/>
      <c r="L28" s="14"/>
    </row>
    <row r="29" spans="1:12" ht="21" customHeight="1">
      <c r="A29" s="8" t="s">
        <v>23</v>
      </c>
      <c r="B29" s="9"/>
      <c r="C29" s="9"/>
      <c r="D29" s="9"/>
      <c r="E29" s="9"/>
      <c r="F29" s="9"/>
      <c r="G29" s="9"/>
      <c r="H29" s="9">
        <f t="shared" si="0"/>
        <v>0</v>
      </c>
      <c r="I29" s="9">
        <f t="shared" si="1"/>
        <v>0</v>
      </c>
      <c r="J29" s="46"/>
      <c r="K29" s="47"/>
      <c r="L29" s="14"/>
    </row>
    <row r="30" spans="1:12" ht="21" customHeight="1">
      <c r="A30" s="8" t="s">
        <v>20</v>
      </c>
      <c r="B30" s="9"/>
      <c r="C30" s="9"/>
      <c r="D30" s="9"/>
      <c r="E30" s="9"/>
      <c r="F30" s="9"/>
      <c r="G30" s="9"/>
      <c r="H30" s="9">
        <f t="shared" ref="H30" si="4">B30+D30+F30</f>
        <v>0</v>
      </c>
      <c r="I30" s="9">
        <f t="shared" ref="I30" si="5">C30+E30+G30</f>
        <v>0</v>
      </c>
      <c r="J30" s="46"/>
      <c r="K30" s="46"/>
    </row>
    <row r="31" spans="1:12" ht="21" customHeight="1">
      <c r="A31" s="8" t="s">
        <v>21</v>
      </c>
      <c r="B31" s="9"/>
      <c r="C31" s="9"/>
      <c r="D31" s="9"/>
      <c r="E31" s="9"/>
      <c r="F31" s="9"/>
      <c r="G31" s="9"/>
      <c r="H31" s="9">
        <f t="shared" si="0"/>
        <v>0</v>
      </c>
      <c r="I31" s="9">
        <f t="shared" si="1"/>
        <v>0</v>
      </c>
      <c r="J31" s="46"/>
      <c r="K31" s="46"/>
    </row>
    <row r="32" spans="1:12" ht="26.25" customHeight="1">
      <c r="A32" s="31" t="s">
        <v>24</v>
      </c>
      <c r="B32" s="11">
        <f t="shared" ref="B32:H32" si="6">SUM(B20:B31)</f>
        <v>65</v>
      </c>
      <c r="C32" s="11">
        <f>SUM(C20:C31)</f>
        <v>13647</v>
      </c>
      <c r="D32" s="11">
        <f t="shared" si="6"/>
        <v>13</v>
      </c>
      <c r="E32" s="11">
        <f t="shared" si="6"/>
        <v>1014</v>
      </c>
      <c r="F32" s="11">
        <f t="shared" si="6"/>
        <v>1</v>
      </c>
      <c r="G32" s="11">
        <f t="shared" si="6"/>
        <v>139</v>
      </c>
      <c r="H32" s="11">
        <f t="shared" si="6"/>
        <v>79</v>
      </c>
      <c r="I32" s="11">
        <f>SUM(I20:I31)</f>
        <v>14800</v>
      </c>
      <c r="J32" s="46"/>
      <c r="K32" s="46"/>
    </row>
  </sheetData>
  <mergeCells count="39">
    <mergeCell ref="A1:K1"/>
    <mergeCell ref="A4:K4"/>
    <mergeCell ref="J5:K5"/>
    <mergeCell ref="A6:C6"/>
    <mergeCell ref="D6:E6"/>
    <mergeCell ref="F6:G6"/>
    <mergeCell ref="J6:K6"/>
    <mergeCell ref="H6:I6"/>
    <mergeCell ref="A17:A19"/>
    <mergeCell ref="B18:C18"/>
    <mergeCell ref="D18:E18"/>
    <mergeCell ref="F18:G18"/>
    <mergeCell ref="A15:K15"/>
    <mergeCell ref="B17:G17"/>
    <mergeCell ref="J17:K18"/>
    <mergeCell ref="D11:E11"/>
    <mergeCell ref="F11:G11"/>
    <mergeCell ref="H11:I11"/>
    <mergeCell ref="J11:K11"/>
    <mergeCell ref="H7:I7"/>
    <mergeCell ref="A9:K9"/>
    <mergeCell ref="A7:C7"/>
    <mergeCell ref="D7:E7"/>
    <mergeCell ref="F7:G7"/>
    <mergeCell ref="J7:K7"/>
    <mergeCell ref="J10:K10"/>
    <mergeCell ref="B11:C11"/>
    <mergeCell ref="F13:G13"/>
    <mergeCell ref="B12:C12"/>
    <mergeCell ref="D12:E12"/>
    <mergeCell ref="J16:K16"/>
    <mergeCell ref="H17:I18"/>
    <mergeCell ref="H12:I12"/>
    <mergeCell ref="J12:K12"/>
    <mergeCell ref="F12:G12"/>
    <mergeCell ref="B13:C13"/>
    <mergeCell ref="D13:E13"/>
    <mergeCell ref="J13:K13"/>
    <mergeCell ref="H13:I13"/>
  </mergeCells>
  <phoneticPr fontId="2" type="noConversion"/>
  <pageMargins left="0.46" right="0.4" top="0.82" bottom="0.8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5FD2-31A7-4580-875F-D9CFBADE695E}">
  <dimension ref="A1:J36"/>
  <sheetViews>
    <sheetView tabSelected="1" view="pageBreakPreview" zoomScaleNormal="100" zoomScaleSheetLayoutView="100" workbookViewId="0">
      <selection sqref="A1:J1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5" t="s">
        <v>302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 customHeight="1">
      <c r="A2" s="86" t="s">
        <v>303</v>
      </c>
      <c r="B2" s="86"/>
      <c r="C2" s="16"/>
      <c r="D2" s="17"/>
      <c r="E2" s="87" t="s">
        <v>30</v>
      </c>
      <c r="F2" s="87"/>
      <c r="G2" s="87"/>
      <c r="H2" s="87"/>
      <c r="I2" s="87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301</v>
      </c>
      <c r="E4" s="24">
        <f>E23+E30+E36</f>
        <v>1325800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4" t="s">
        <v>37</v>
      </c>
      <c r="B5" s="33">
        <v>44875</v>
      </c>
      <c r="C5" s="32" t="s">
        <v>43</v>
      </c>
      <c r="D5" s="34" t="s">
        <v>307</v>
      </c>
      <c r="E5" s="53">
        <v>269000</v>
      </c>
      <c r="F5" s="55" t="s">
        <v>308</v>
      </c>
      <c r="G5" s="55" t="s">
        <v>96</v>
      </c>
      <c r="H5" s="55" t="s">
        <v>97</v>
      </c>
      <c r="I5" s="48"/>
      <c r="J5" s="28"/>
    </row>
    <row r="6" spans="1:10" s="4" customFormat="1" ht="23.25" customHeight="1">
      <c r="A6" s="84"/>
      <c r="B6" s="33">
        <v>44886</v>
      </c>
      <c r="C6" s="32" t="s">
        <v>43</v>
      </c>
      <c r="D6" s="57" t="s">
        <v>313</v>
      </c>
      <c r="E6" s="53">
        <v>47800</v>
      </c>
      <c r="F6" s="55" t="s">
        <v>314</v>
      </c>
      <c r="G6" s="55" t="s">
        <v>319</v>
      </c>
      <c r="H6" s="55" t="s">
        <v>315</v>
      </c>
      <c r="I6" s="51"/>
      <c r="J6" s="28"/>
    </row>
    <row r="7" spans="1:10" s="4" customFormat="1" ht="23.25" customHeight="1">
      <c r="A7" s="84"/>
      <c r="B7" s="33">
        <v>44888</v>
      </c>
      <c r="C7" s="32" t="s">
        <v>43</v>
      </c>
      <c r="D7" s="57" t="s">
        <v>310</v>
      </c>
      <c r="E7" s="53">
        <v>385000</v>
      </c>
      <c r="F7" s="55" t="s">
        <v>296</v>
      </c>
      <c r="G7" s="55" t="s">
        <v>311</v>
      </c>
      <c r="H7" s="55" t="s">
        <v>312</v>
      </c>
      <c r="I7" s="52"/>
      <c r="J7" s="28"/>
    </row>
    <row r="8" spans="1:10" s="4" customFormat="1" ht="23.25" customHeight="1">
      <c r="A8" s="84"/>
      <c r="B8" s="33">
        <v>44893</v>
      </c>
      <c r="C8" s="32" t="s">
        <v>43</v>
      </c>
      <c r="D8" s="57" t="s">
        <v>309</v>
      </c>
      <c r="E8" s="53">
        <v>268000</v>
      </c>
      <c r="F8" s="55" t="s">
        <v>308</v>
      </c>
      <c r="G8" s="55" t="s">
        <v>96</v>
      </c>
      <c r="H8" s="55" t="s">
        <v>97</v>
      </c>
      <c r="I8" s="52"/>
      <c r="J8" s="28"/>
    </row>
    <row r="9" spans="1:10" s="4" customFormat="1" ht="23.25" customHeight="1">
      <c r="A9" s="84"/>
      <c r="B9" s="33">
        <v>44873</v>
      </c>
      <c r="C9" s="32" t="s">
        <v>43</v>
      </c>
      <c r="D9" s="34" t="s">
        <v>316</v>
      </c>
      <c r="E9" s="53">
        <v>260000</v>
      </c>
      <c r="F9" s="55" t="s">
        <v>317</v>
      </c>
      <c r="G9" s="55" t="s">
        <v>72</v>
      </c>
      <c r="H9" s="55" t="s">
        <v>318</v>
      </c>
      <c r="I9" s="52"/>
      <c r="J9" s="28"/>
    </row>
    <row r="10" spans="1:10" s="4" customFormat="1" ht="23.25" customHeight="1">
      <c r="A10" s="84"/>
      <c r="B10" s="33"/>
      <c r="C10" s="32"/>
      <c r="D10" s="34"/>
      <c r="E10" s="53"/>
      <c r="F10" s="55"/>
      <c r="G10" s="55"/>
      <c r="H10" s="56"/>
      <c r="I10" s="52"/>
      <c r="J10" s="28"/>
    </row>
    <row r="11" spans="1:10" s="4" customFormat="1" ht="23.25" customHeight="1">
      <c r="A11" s="84"/>
      <c r="B11" s="33"/>
      <c r="C11" s="32"/>
      <c r="D11" s="34"/>
      <c r="E11" s="53"/>
      <c r="F11" s="55"/>
      <c r="G11" s="55"/>
      <c r="H11" s="56"/>
      <c r="I11" s="52"/>
      <c r="J11" s="28"/>
    </row>
    <row r="12" spans="1:10" s="4" customFormat="1" ht="23.25" customHeight="1">
      <c r="A12" s="84"/>
      <c r="B12" s="33"/>
      <c r="C12" s="32"/>
      <c r="D12" s="34"/>
      <c r="E12" s="53"/>
      <c r="F12" s="55"/>
      <c r="G12" s="55"/>
      <c r="H12" s="56"/>
      <c r="I12" s="52"/>
      <c r="J12" s="28"/>
    </row>
    <row r="13" spans="1:10" s="4" customFormat="1" ht="23.25" customHeight="1">
      <c r="A13" s="84"/>
      <c r="B13" s="33"/>
      <c r="C13" s="32"/>
      <c r="D13" s="34"/>
      <c r="E13" s="53"/>
      <c r="F13" s="55"/>
      <c r="G13" s="55"/>
      <c r="H13" s="56"/>
      <c r="I13" s="52"/>
      <c r="J13" s="28"/>
    </row>
    <row r="14" spans="1:10" s="4" customFormat="1" ht="23.25" customHeight="1">
      <c r="A14" s="84"/>
      <c r="B14" s="33"/>
      <c r="C14" s="32"/>
      <c r="D14" s="34"/>
      <c r="E14" s="53"/>
      <c r="F14" s="55"/>
      <c r="G14" s="55"/>
      <c r="H14" s="56"/>
      <c r="I14" s="52"/>
      <c r="J14" s="28"/>
    </row>
    <row r="15" spans="1:10" s="4" customFormat="1" ht="23.25" customHeight="1">
      <c r="A15" s="84"/>
      <c r="B15" s="33"/>
      <c r="C15" s="32"/>
      <c r="D15" s="34"/>
      <c r="E15" s="53"/>
      <c r="F15" s="55"/>
      <c r="G15" s="55"/>
      <c r="H15" s="56"/>
      <c r="I15" s="52"/>
      <c r="J15" s="28"/>
    </row>
    <row r="16" spans="1:10" s="4" customFormat="1" ht="23.25" customHeight="1">
      <c r="A16" s="84"/>
      <c r="B16" s="33"/>
      <c r="C16" s="32"/>
      <c r="D16" s="34"/>
      <c r="E16" s="53"/>
      <c r="F16" s="55"/>
      <c r="G16" s="55"/>
      <c r="H16" s="56"/>
      <c r="I16" s="52"/>
      <c r="J16" s="28"/>
    </row>
    <row r="17" spans="1:10" s="4" customFormat="1" ht="23.25" customHeight="1">
      <c r="A17" s="84"/>
      <c r="B17" s="33"/>
      <c r="C17" s="32"/>
      <c r="D17" s="34"/>
      <c r="E17" s="53"/>
      <c r="F17" s="55"/>
      <c r="G17" s="55"/>
      <c r="H17" s="56"/>
      <c r="I17" s="52"/>
      <c r="J17" s="28"/>
    </row>
    <row r="18" spans="1:10" s="4" customFormat="1" ht="23.25" customHeight="1">
      <c r="A18" s="84"/>
      <c r="B18" s="33"/>
      <c r="C18" s="32"/>
      <c r="D18" s="34"/>
      <c r="E18" s="53"/>
      <c r="F18" s="55"/>
      <c r="G18" s="55"/>
      <c r="H18" s="55"/>
      <c r="I18" s="52"/>
      <c r="J18" s="28"/>
    </row>
    <row r="19" spans="1:10" s="4" customFormat="1" ht="23.25" customHeight="1">
      <c r="A19" s="84"/>
      <c r="B19" s="33"/>
      <c r="C19" s="32"/>
      <c r="D19" s="34"/>
      <c r="E19" s="53"/>
      <c r="F19" s="55"/>
      <c r="G19" s="55"/>
      <c r="H19" s="55"/>
      <c r="I19" s="52"/>
      <c r="J19" s="28"/>
    </row>
    <row r="20" spans="1:10" s="4" customFormat="1" ht="23.25" customHeight="1">
      <c r="A20" s="84"/>
      <c r="B20" s="33"/>
      <c r="C20" s="32"/>
      <c r="D20" s="34"/>
      <c r="E20" s="53"/>
      <c r="F20" s="55"/>
      <c r="G20" s="55"/>
      <c r="H20" s="55"/>
      <c r="I20" s="52"/>
      <c r="J20" s="28"/>
    </row>
    <row r="21" spans="1:10" s="4" customFormat="1" ht="23.25" customHeight="1">
      <c r="A21" s="84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4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8"/>
      <c r="B23" s="36"/>
      <c r="C23" s="37"/>
      <c r="D23" s="38" t="s">
        <v>179</v>
      </c>
      <c r="E23" s="39">
        <f>SUM(E5:E22)</f>
        <v>1229800</v>
      </c>
      <c r="F23" s="40"/>
      <c r="G23" s="40"/>
      <c r="H23" s="40"/>
      <c r="I23" s="41">
        <f>E23/E4</f>
        <v>0.92759088852013882</v>
      </c>
      <c r="J23" s="42"/>
    </row>
    <row r="24" spans="1:10" s="4" customFormat="1" ht="24.95" customHeight="1">
      <c r="A24" s="84" t="s">
        <v>38</v>
      </c>
      <c r="B24" s="33">
        <v>44867</v>
      </c>
      <c r="C24" s="32" t="s">
        <v>43</v>
      </c>
      <c r="D24" s="34" t="s">
        <v>304</v>
      </c>
      <c r="E24" s="35">
        <v>96000</v>
      </c>
      <c r="F24" s="32" t="s">
        <v>68</v>
      </c>
      <c r="G24" s="32" t="s">
        <v>305</v>
      </c>
      <c r="H24" s="32" t="s">
        <v>306</v>
      </c>
      <c r="I24" s="29"/>
      <c r="J24" s="30"/>
    </row>
    <row r="25" spans="1:10" s="4" customFormat="1" ht="24.95" customHeight="1">
      <c r="A25" s="84"/>
      <c r="B25" s="33"/>
      <c r="C25" s="32"/>
      <c r="D25" s="34"/>
      <c r="E25" s="35"/>
      <c r="F25" s="32"/>
      <c r="G25" s="32"/>
      <c r="H25" s="32"/>
      <c r="I25" s="29"/>
      <c r="J25" s="30"/>
    </row>
    <row r="26" spans="1:10" s="4" customFormat="1" ht="24.95" customHeight="1">
      <c r="A26" s="84"/>
      <c r="B26" s="33"/>
      <c r="C26" s="32"/>
      <c r="D26" s="34"/>
      <c r="E26" s="35"/>
      <c r="F26" s="32"/>
      <c r="G26" s="32"/>
      <c r="H26" s="32"/>
      <c r="I26" s="29"/>
      <c r="J26" s="30"/>
    </row>
    <row r="27" spans="1:10" s="4" customFormat="1" ht="24.95" customHeight="1">
      <c r="A27" s="84"/>
      <c r="B27" s="33"/>
      <c r="C27" s="32"/>
      <c r="D27" s="34"/>
      <c r="E27" s="35"/>
      <c r="F27" s="32"/>
      <c r="G27" s="32"/>
      <c r="H27" s="32"/>
      <c r="I27" s="29"/>
      <c r="J27" s="30"/>
    </row>
    <row r="28" spans="1:10" s="4" customFormat="1" ht="24.95" customHeight="1">
      <c r="A28" s="84"/>
      <c r="B28" s="33"/>
      <c r="C28" s="32"/>
      <c r="D28" s="34"/>
      <c r="E28" s="35"/>
      <c r="F28" s="32"/>
      <c r="G28" s="32"/>
      <c r="H28" s="32"/>
      <c r="I28" s="29"/>
      <c r="J28" s="30"/>
    </row>
    <row r="29" spans="1:10" s="4" customFormat="1" ht="24.95" customHeight="1">
      <c r="A29" s="84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4"/>
      <c r="B30" s="36"/>
      <c r="C30" s="37"/>
      <c r="D30" s="38" t="s">
        <v>280</v>
      </c>
      <c r="E30" s="43">
        <f>SUM(E24:E29)</f>
        <v>96000</v>
      </c>
      <c r="F30" s="40"/>
      <c r="G30" s="40"/>
      <c r="H30" s="40"/>
      <c r="I30" s="41">
        <f>E30/E4</f>
        <v>7.2409111479861218E-2</v>
      </c>
      <c r="J30" s="42"/>
    </row>
    <row r="31" spans="1:10" s="4" customFormat="1" ht="24.95" customHeight="1">
      <c r="A31" s="84" t="s">
        <v>45</v>
      </c>
      <c r="B31" s="33"/>
      <c r="C31" s="32"/>
      <c r="D31" s="34"/>
      <c r="E31" s="53"/>
      <c r="F31" s="32"/>
      <c r="G31" s="32"/>
      <c r="H31" s="32"/>
      <c r="I31" s="29"/>
      <c r="J31" s="30"/>
    </row>
    <row r="32" spans="1:10" s="4" customFormat="1" ht="24.95" customHeight="1">
      <c r="A32" s="84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4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4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4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4"/>
      <c r="B36" s="36"/>
      <c r="C36" s="44"/>
      <c r="D36" s="38" t="s">
        <v>44</v>
      </c>
      <c r="E36" s="43">
        <f>SUM(E31:E35)</f>
        <v>0</v>
      </c>
      <c r="F36" s="40"/>
      <c r="G36" s="40"/>
      <c r="H36" s="40"/>
      <c r="I36" s="41">
        <f>E36/E4</f>
        <v>0</v>
      </c>
      <c r="J36" s="45"/>
    </row>
  </sheetData>
  <mergeCells count="6">
    <mergeCell ref="A1:J1"/>
    <mergeCell ref="A2:B2"/>
    <mergeCell ref="E2:I2"/>
    <mergeCell ref="A5:A23"/>
    <mergeCell ref="A24:A30"/>
    <mergeCell ref="A31:A36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view="pageBreakPreview" zoomScaleNormal="100" zoomScaleSheetLayoutView="100" workbookViewId="0">
      <selection sqref="A1:J1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5" t="s">
        <v>50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 customHeight="1">
      <c r="A2" s="86" t="s">
        <v>51</v>
      </c>
      <c r="B2" s="86"/>
      <c r="C2" s="16"/>
      <c r="D2" s="17"/>
      <c r="E2" s="87" t="s">
        <v>30</v>
      </c>
      <c r="F2" s="87"/>
      <c r="G2" s="87"/>
      <c r="H2" s="87"/>
      <c r="I2" s="87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75</v>
      </c>
      <c r="E4" s="24">
        <f>E23+E30+E36</f>
        <v>775500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4" t="s">
        <v>37</v>
      </c>
      <c r="B5" s="33">
        <v>44637</v>
      </c>
      <c r="C5" s="32" t="s">
        <v>43</v>
      </c>
      <c r="D5" s="34" t="s">
        <v>52</v>
      </c>
      <c r="E5" s="35">
        <v>150000</v>
      </c>
      <c r="F5" s="32" t="s">
        <v>53</v>
      </c>
      <c r="G5" s="32" t="s">
        <v>54</v>
      </c>
      <c r="H5" s="32" t="s">
        <v>55</v>
      </c>
      <c r="I5" s="48"/>
      <c r="J5" s="28"/>
    </row>
    <row r="6" spans="1:10" s="4" customFormat="1" ht="23.25" customHeight="1">
      <c r="A6" s="84"/>
      <c r="B6" s="33">
        <v>44650</v>
      </c>
      <c r="C6" s="32" t="s">
        <v>43</v>
      </c>
      <c r="D6" s="34" t="s">
        <v>64</v>
      </c>
      <c r="E6" s="53">
        <v>200000</v>
      </c>
      <c r="F6" s="55" t="s">
        <v>65</v>
      </c>
      <c r="G6" s="55" t="s">
        <v>48</v>
      </c>
      <c r="H6" s="54" t="s">
        <v>66</v>
      </c>
      <c r="I6" s="51"/>
      <c r="J6" s="28"/>
    </row>
    <row r="7" spans="1:10" s="4" customFormat="1" ht="23.25" customHeight="1">
      <c r="A7" s="84"/>
      <c r="B7" s="33">
        <v>44650</v>
      </c>
      <c r="C7" s="32" t="s">
        <v>43</v>
      </c>
      <c r="D7" s="34" t="s">
        <v>69</v>
      </c>
      <c r="E7" s="53">
        <v>19500</v>
      </c>
      <c r="F7" s="55" t="s">
        <v>65</v>
      </c>
      <c r="G7" s="55" t="s">
        <v>46</v>
      </c>
      <c r="H7" s="56" t="s">
        <v>47</v>
      </c>
      <c r="I7" s="52"/>
      <c r="J7" s="28"/>
    </row>
    <row r="8" spans="1:10" s="4" customFormat="1" ht="23.25" customHeight="1">
      <c r="A8" s="84"/>
      <c r="B8" s="33">
        <v>44644</v>
      </c>
      <c r="C8" s="32" t="s">
        <v>43</v>
      </c>
      <c r="D8" s="34" t="s">
        <v>70</v>
      </c>
      <c r="E8" s="53">
        <v>180000</v>
      </c>
      <c r="F8" s="55" t="s">
        <v>71</v>
      </c>
      <c r="G8" s="55" t="s">
        <v>72</v>
      </c>
      <c r="H8" s="56" t="s">
        <v>73</v>
      </c>
      <c r="I8" s="52"/>
      <c r="J8" s="28"/>
    </row>
    <row r="9" spans="1:10" s="4" customFormat="1" ht="23.25" customHeight="1">
      <c r="A9" s="84"/>
      <c r="B9" s="33"/>
      <c r="C9" s="32"/>
      <c r="D9" s="34"/>
      <c r="E9" s="53"/>
      <c r="F9" s="55"/>
      <c r="G9" s="55"/>
      <c r="H9" s="56"/>
      <c r="I9" s="52"/>
      <c r="J9" s="28"/>
    </row>
    <row r="10" spans="1:10" s="4" customFormat="1" ht="23.25" customHeight="1">
      <c r="A10" s="84"/>
      <c r="B10" s="33"/>
      <c r="C10" s="32"/>
      <c r="D10" s="34"/>
      <c r="E10" s="53"/>
      <c r="F10" s="55"/>
      <c r="G10" s="55"/>
      <c r="H10" s="55"/>
      <c r="I10" s="52"/>
      <c r="J10" s="28"/>
    </row>
    <row r="11" spans="1:10" s="4" customFormat="1" ht="23.25" customHeight="1">
      <c r="A11" s="84"/>
      <c r="B11" s="33"/>
      <c r="C11" s="32"/>
      <c r="D11" s="34"/>
      <c r="E11" s="53"/>
      <c r="F11" s="55"/>
      <c r="G11" s="55"/>
      <c r="H11" s="55"/>
      <c r="I11" s="52"/>
      <c r="J11" s="28"/>
    </row>
    <row r="12" spans="1:10" s="4" customFormat="1" ht="23.25" customHeight="1">
      <c r="A12" s="84"/>
      <c r="B12" s="33"/>
      <c r="C12" s="32"/>
      <c r="D12" s="34"/>
      <c r="E12" s="53"/>
      <c r="F12" s="55"/>
      <c r="G12" s="55"/>
      <c r="H12" s="55"/>
      <c r="I12" s="52"/>
      <c r="J12" s="28"/>
    </row>
    <row r="13" spans="1:10" s="4" customFormat="1" ht="23.25" customHeight="1">
      <c r="A13" s="84"/>
      <c r="B13" s="33"/>
      <c r="C13" s="32"/>
      <c r="D13" s="34"/>
      <c r="E13" s="53"/>
      <c r="F13" s="55"/>
      <c r="G13" s="55"/>
      <c r="H13" s="56"/>
      <c r="I13" s="52"/>
      <c r="J13" s="28"/>
    </row>
    <row r="14" spans="1:10" s="4" customFormat="1" ht="23.25" customHeight="1">
      <c r="A14" s="84"/>
      <c r="B14" s="33"/>
      <c r="C14" s="32"/>
      <c r="D14" s="34"/>
      <c r="E14" s="53"/>
      <c r="F14" s="55"/>
      <c r="G14" s="55"/>
      <c r="H14" s="56"/>
      <c r="I14" s="52"/>
      <c r="J14" s="28"/>
    </row>
    <row r="15" spans="1:10" s="4" customFormat="1" ht="23.25" customHeight="1">
      <c r="A15" s="84"/>
      <c r="B15" s="33"/>
      <c r="C15" s="32"/>
      <c r="D15" s="34"/>
      <c r="E15" s="53"/>
      <c r="F15" s="55"/>
      <c r="G15" s="55"/>
      <c r="H15" s="56"/>
      <c r="I15" s="52"/>
      <c r="J15" s="28"/>
    </row>
    <row r="16" spans="1:10" s="4" customFormat="1" ht="23.25" customHeight="1">
      <c r="A16" s="84"/>
      <c r="B16" s="33"/>
      <c r="C16" s="32"/>
      <c r="D16" s="34"/>
      <c r="E16" s="53"/>
      <c r="F16" s="55"/>
      <c r="G16" s="55"/>
      <c r="H16" s="56"/>
      <c r="I16" s="52"/>
      <c r="J16" s="28"/>
    </row>
    <row r="17" spans="1:10" s="4" customFormat="1" ht="23.25" customHeight="1">
      <c r="A17" s="84"/>
      <c r="B17" s="33"/>
      <c r="C17" s="32"/>
      <c r="D17" s="34"/>
      <c r="E17" s="53"/>
      <c r="F17" s="55"/>
      <c r="G17" s="55"/>
      <c r="H17" s="56"/>
      <c r="I17" s="52"/>
      <c r="J17" s="28"/>
    </row>
    <row r="18" spans="1:10" s="4" customFormat="1" ht="23.25" customHeight="1">
      <c r="A18" s="84"/>
      <c r="B18" s="33"/>
      <c r="C18" s="32"/>
      <c r="D18" s="34"/>
      <c r="E18" s="53"/>
      <c r="F18" s="55"/>
      <c r="G18" s="55"/>
      <c r="H18" s="55"/>
      <c r="I18" s="52"/>
      <c r="J18" s="28"/>
    </row>
    <row r="19" spans="1:10" s="4" customFormat="1" ht="23.25" customHeight="1">
      <c r="A19" s="84"/>
      <c r="B19" s="33"/>
      <c r="C19" s="32"/>
      <c r="D19" s="34"/>
      <c r="E19" s="53"/>
      <c r="F19" s="55"/>
      <c r="G19" s="55"/>
      <c r="H19" s="55"/>
      <c r="I19" s="52"/>
      <c r="J19" s="28"/>
    </row>
    <row r="20" spans="1:10" s="4" customFormat="1" ht="23.25" customHeight="1">
      <c r="A20" s="84"/>
      <c r="B20" s="33"/>
      <c r="C20" s="32"/>
      <c r="D20" s="34"/>
      <c r="E20" s="53"/>
      <c r="F20" s="55"/>
      <c r="G20" s="55"/>
      <c r="H20" s="55"/>
      <c r="I20" s="52"/>
      <c r="J20" s="28"/>
    </row>
    <row r="21" spans="1:10" s="4" customFormat="1" ht="23.25" customHeight="1">
      <c r="A21" s="84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4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8"/>
      <c r="B23" s="36"/>
      <c r="C23" s="37"/>
      <c r="D23" s="38" t="s">
        <v>49</v>
      </c>
      <c r="E23" s="39">
        <f>SUM(E5:E22)</f>
        <v>549500</v>
      </c>
      <c r="F23" s="40"/>
      <c r="G23" s="40"/>
      <c r="H23" s="40"/>
      <c r="I23" s="41">
        <f>E23/E4</f>
        <v>0.70857511283043195</v>
      </c>
      <c r="J23" s="42"/>
    </row>
    <row r="24" spans="1:10" s="4" customFormat="1" ht="24.95" customHeight="1">
      <c r="A24" s="84" t="s">
        <v>38</v>
      </c>
      <c r="B24" s="33">
        <v>44651</v>
      </c>
      <c r="C24" s="32" t="s">
        <v>43</v>
      </c>
      <c r="D24" s="34" t="s">
        <v>56</v>
      </c>
      <c r="E24" s="35">
        <v>116000</v>
      </c>
      <c r="F24" s="32" t="s">
        <v>57</v>
      </c>
      <c r="G24" s="32" t="s">
        <v>58</v>
      </c>
      <c r="H24" s="32" t="s">
        <v>59</v>
      </c>
      <c r="I24" s="29"/>
      <c r="J24" s="30"/>
    </row>
    <row r="25" spans="1:10" s="4" customFormat="1" ht="24.95" customHeight="1">
      <c r="A25" s="84"/>
      <c r="B25" s="33">
        <v>44631</v>
      </c>
      <c r="C25" s="32" t="s">
        <v>43</v>
      </c>
      <c r="D25" s="34" t="s">
        <v>60</v>
      </c>
      <c r="E25" s="35">
        <v>31000</v>
      </c>
      <c r="F25" s="32" t="s">
        <v>61</v>
      </c>
      <c r="G25" s="32" t="s">
        <v>62</v>
      </c>
      <c r="H25" s="32" t="s">
        <v>63</v>
      </c>
      <c r="I25" s="29"/>
      <c r="J25" s="30"/>
    </row>
    <row r="26" spans="1:10" s="4" customFormat="1" ht="24.95" customHeight="1">
      <c r="A26" s="84"/>
      <c r="B26" s="33">
        <v>44650</v>
      </c>
      <c r="C26" s="32" t="s">
        <v>43</v>
      </c>
      <c r="D26" s="34" t="s">
        <v>67</v>
      </c>
      <c r="E26" s="35">
        <v>79000</v>
      </c>
      <c r="F26" s="32" t="s">
        <v>68</v>
      </c>
      <c r="G26" s="32" t="s">
        <v>62</v>
      </c>
      <c r="H26" s="32" t="s">
        <v>63</v>
      </c>
      <c r="I26" s="29"/>
      <c r="J26" s="30"/>
    </row>
    <row r="27" spans="1:10" s="4" customFormat="1" ht="24.95" customHeight="1">
      <c r="A27" s="84"/>
      <c r="B27" s="33"/>
      <c r="C27" s="32"/>
      <c r="D27" s="34"/>
      <c r="E27" s="35"/>
      <c r="F27" s="32"/>
      <c r="G27" s="32"/>
      <c r="H27" s="32"/>
      <c r="I27" s="29"/>
      <c r="J27" s="30"/>
    </row>
    <row r="28" spans="1:10" s="4" customFormat="1" ht="24.95" customHeight="1">
      <c r="A28" s="84"/>
      <c r="B28" s="33"/>
      <c r="C28" s="32"/>
      <c r="D28" s="34"/>
      <c r="E28" s="35"/>
      <c r="F28" s="32"/>
      <c r="G28" s="32"/>
      <c r="H28" s="32"/>
      <c r="I28" s="29"/>
      <c r="J28" s="30"/>
    </row>
    <row r="29" spans="1:10" s="4" customFormat="1" ht="24.95" customHeight="1">
      <c r="A29" s="84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4"/>
      <c r="B30" s="36"/>
      <c r="C30" s="37"/>
      <c r="D30" s="38" t="s">
        <v>74</v>
      </c>
      <c r="E30" s="43">
        <f>SUM(E24:E29)</f>
        <v>226000</v>
      </c>
      <c r="F30" s="40"/>
      <c r="G30" s="40"/>
      <c r="H30" s="40"/>
      <c r="I30" s="41">
        <f>E30/E4</f>
        <v>0.29142488716956805</v>
      </c>
      <c r="J30" s="42"/>
    </row>
    <row r="31" spans="1:10" s="4" customFormat="1" ht="24.95" customHeight="1">
      <c r="A31" s="84" t="s">
        <v>45</v>
      </c>
      <c r="B31" s="33"/>
      <c r="C31" s="32"/>
      <c r="D31" s="34"/>
      <c r="E31" s="35"/>
      <c r="F31" s="32"/>
      <c r="G31" s="32"/>
      <c r="H31" s="32"/>
      <c r="I31" s="29"/>
      <c r="J31" s="30"/>
    </row>
    <row r="32" spans="1:10" s="4" customFormat="1" ht="24.95" customHeight="1">
      <c r="A32" s="84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4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4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4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4"/>
      <c r="B36" s="36"/>
      <c r="C36" s="44"/>
      <c r="D36" s="38" t="s">
        <v>44</v>
      </c>
      <c r="E36" s="43">
        <f>SUM(E31:E35)</f>
        <v>0</v>
      </c>
      <c r="F36" s="40"/>
      <c r="G36" s="40"/>
      <c r="H36" s="40"/>
      <c r="I36" s="41">
        <f>E36/E4</f>
        <v>0</v>
      </c>
      <c r="J36" s="45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E2397-2FC2-4259-ACE3-6A2A910F3E3D}">
  <dimension ref="A1:J36"/>
  <sheetViews>
    <sheetView view="pageBreakPreview" zoomScaleNormal="100" zoomScaleSheetLayoutView="100" workbookViewId="0">
      <selection activeCell="B6" sqref="B6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5" t="s">
        <v>77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 customHeight="1">
      <c r="A2" s="86" t="s">
        <v>78</v>
      </c>
      <c r="B2" s="86"/>
      <c r="C2" s="16"/>
      <c r="D2" s="17"/>
      <c r="E2" s="87" t="s">
        <v>30</v>
      </c>
      <c r="F2" s="87"/>
      <c r="G2" s="87"/>
      <c r="H2" s="87"/>
      <c r="I2" s="87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88</v>
      </c>
      <c r="E4" s="24">
        <f>E23+E30+E36</f>
        <v>500000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4" t="s">
        <v>37</v>
      </c>
      <c r="B5" s="33">
        <v>44669</v>
      </c>
      <c r="C5" s="32" t="s">
        <v>43</v>
      </c>
      <c r="D5" s="34" t="s">
        <v>79</v>
      </c>
      <c r="E5" s="35">
        <v>100000</v>
      </c>
      <c r="F5" s="32" t="s">
        <v>80</v>
      </c>
      <c r="G5" s="32" t="s">
        <v>81</v>
      </c>
      <c r="H5" s="55" t="s">
        <v>82</v>
      </c>
      <c r="I5" s="48"/>
      <c r="J5" s="28"/>
    </row>
    <row r="6" spans="1:10" s="4" customFormat="1" ht="23.25" customHeight="1">
      <c r="A6" s="84"/>
      <c r="B6" s="33">
        <v>44679</v>
      </c>
      <c r="C6" s="32" t="s">
        <v>43</v>
      </c>
      <c r="D6" s="34" t="s">
        <v>83</v>
      </c>
      <c r="E6" s="53">
        <v>400000</v>
      </c>
      <c r="F6" s="55" t="s">
        <v>84</v>
      </c>
      <c r="G6" s="55" t="s">
        <v>85</v>
      </c>
      <c r="H6" s="54" t="s">
        <v>86</v>
      </c>
      <c r="I6" s="51"/>
      <c r="J6" s="28"/>
    </row>
    <row r="7" spans="1:10" s="4" customFormat="1" ht="23.25" customHeight="1">
      <c r="A7" s="84"/>
      <c r="B7" s="33"/>
      <c r="C7" s="32"/>
      <c r="D7" s="34"/>
      <c r="E7" s="53"/>
      <c r="F7" s="55"/>
      <c r="G7" s="55"/>
      <c r="H7" s="56"/>
      <c r="I7" s="52"/>
      <c r="J7" s="28"/>
    </row>
    <row r="8" spans="1:10" s="4" customFormat="1" ht="23.25" customHeight="1">
      <c r="A8" s="84"/>
      <c r="B8" s="33"/>
      <c r="C8" s="32"/>
      <c r="D8" s="34"/>
      <c r="E8" s="53"/>
      <c r="F8" s="55"/>
      <c r="G8" s="55"/>
      <c r="H8" s="56"/>
      <c r="I8" s="52"/>
      <c r="J8" s="28"/>
    </row>
    <row r="9" spans="1:10" s="4" customFormat="1" ht="23.25" customHeight="1">
      <c r="A9" s="84"/>
      <c r="B9" s="33"/>
      <c r="C9" s="32"/>
      <c r="D9" s="34"/>
      <c r="E9" s="53"/>
      <c r="F9" s="55"/>
      <c r="G9" s="55"/>
      <c r="H9" s="56"/>
      <c r="I9" s="52"/>
      <c r="J9" s="28"/>
    </row>
    <row r="10" spans="1:10" s="4" customFormat="1" ht="23.25" customHeight="1">
      <c r="A10" s="84"/>
      <c r="B10" s="33"/>
      <c r="C10" s="32"/>
      <c r="D10" s="34"/>
      <c r="E10" s="53"/>
      <c r="F10" s="55"/>
      <c r="G10" s="55"/>
      <c r="H10" s="55"/>
      <c r="I10" s="52"/>
      <c r="J10" s="28"/>
    </row>
    <row r="11" spans="1:10" s="4" customFormat="1" ht="23.25" customHeight="1">
      <c r="A11" s="84"/>
      <c r="B11" s="33"/>
      <c r="C11" s="32"/>
      <c r="D11" s="34"/>
      <c r="E11" s="53"/>
      <c r="F11" s="55"/>
      <c r="G11" s="55"/>
      <c r="H11" s="55"/>
      <c r="I11" s="52"/>
      <c r="J11" s="28"/>
    </row>
    <row r="12" spans="1:10" s="4" customFormat="1" ht="23.25" customHeight="1">
      <c r="A12" s="84"/>
      <c r="B12" s="33"/>
      <c r="C12" s="32"/>
      <c r="D12" s="34"/>
      <c r="E12" s="53"/>
      <c r="F12" s="55"/>
      <c r="G12" s="55"/>
      <c r="H12" s="55"/>
      <c r="I12" s="52"/>
      <c r="J12" s="28"/>
    </row>
    <row r="13" spans="1:10" s="4" customFormat="1" ht="23.25" customHeight="1">
      <c r="A13" s="84"/>
      <c r="B13" s="33"/>
      <c r="C13" s="32"/>
      <c r="D13" s="34"/>
      <c r="E13" s="53"/>
      <c r="F13" s="55"/>
      <c r="G13" s="55"/>
      <c r="H13" s="56"/>
      <c r="I13" s="52"/>
      <c r="J13" s="28"/>
    </row>
    <row r="14" spans="1:10" s="4" customFormat="1" ht="23.25" customHeight="1">
      <c r="A14" s="84"/>
      <c r="B14" s="33"/>
      <c r="C14" s="32"/>
      <c r="D14" s="34"/>
      <c r="E14" s="53"/>
      <c r="F14" s="55"/>
      <c r="G14" s="55"/>
      <c r="H14" s="56"/>
      <c r="I14" s="52"/>
      <c r="J14" s="28"/>
    </row>
    <row r="15" spans="1:10" s="4" customFormat="1" ht="23.25" customHeight="1">
      <c r="A15" s="84"/>
      <c r="B15" s="33"/>
      <c r="C15" s="32"/>
      <c r="D15" s="34"/>
      <c r="E15" s="53"/>
      <c r="F15" s="55"/>
      <c r="G15" s="55"/>
      <c r="H15" s="56"/>
      <c r="I15" s="52"/>
      <c r="J15" s="28"/>
    </row>
    <row r="16" spans="1:10" s="4" customFormat="1" ht="23.25" customHeight="1">
      <c r="A16" s="84"/>
      <c r="B16" s="33"/>
      <c r="C16" s="32"/>
      <c r="D16" s="34"/>
      <c r="E16" s="53"/>
      <c r="F16" s="55"/>
      <c r="G16" s="55"/>
      <c r="H16" s="56"/>
      <c r="I16" s="52"/>
      <c r="J16" s="28"/>
    </row>
    <row r="17" spans="1:10" s="4" customFormat="1" ht="23.25" customHeight="1">
      <c r="A17" s="84"/>
      <c r="B17" s="33"/>
      <c r="C17" s="32"/>
      <c r="D17" s="34"/>
      <c r="E17" s="53"/>
      <c r="F17" s="55"/>
      <c r="G17" s="55"/>
      <c r="H17" s="56"/>
      <c r="I17" s="52"/>
      <c r="J17" s="28"/>
    </row>
    <row r="18" spans="1:10" s="4" customFormat="1" ht="23.25" customHeight="1">
      <c r="A18" s="84"/>
      <c r="B18" s="33"/>
      <c r="C18" s="32"/>
      <c r="D18" s="34"/>
      <c r="E18" s="53"/>
      <c r="F18" s="55"/>
      <c r="G18" s="55"/>
      <c r="H18" s="55"/>
      <c r="I18" s="52"/>
      <c r="J18" s="28"/>
    </row>
    <row r="19" spans="1:10" s="4" customFormat="1" ht="23.25" customHeight="1">
      <c r="A19" s="84"/>
      <c r="B19" s="33"/>
      <c r="C19" s="32"/>
      <c r="D19" s="34"/>
      <c r="E19" s="53"/>
      <c r="F19" s="55"/>
      <c r="G19" s="55"/>
      <c r="H19" s="55"/>
      <c r="I19" s="52"/>
      <c r="J19" s="28"/>
    </row>
    <row r="20" spans="1:10" s="4" customFormat="1" ht="23.25" customHeight="1">
      <c r="A20" s="84"/>
      <c r="B20" s="33"/>
      <c r="C20" s="32"/>
      <c r="D20" s="34"/>
      <c r="E20" s="53"/>
      <c r="F20" s="55"/>
      <c r="G20" s="55"/>
      <c r="H20" s="55"/>
      <c r="I20" s="52"/>
      <c r="J20" s="28"/>
    </row>
    <row r="21" spans="1:10" s="4" customFormat="1" ht="23.25" customHeight="1">
      <c r="A21" s="84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4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8"/>
      <c r="B23" s="36"/>
      <c r="C23" s="37"/>
      <c r="D23" s="38" t="s">
        <v>87</v>
      </c>
      <c r="E23" s="39">
        <f>SUM(E5:E22)</f>
        <v>500000</v>
      </c>
      <c r="F23" s="40"/>
      <c r="G23" s="40"/>
      <c r="H23" s="40"/>
      <c r="I23" s="41">
        <f>E23/E4</f>
        <v>1</v>
      </c>
      <c r="J23" s="42"/>
    </row>
    <row r="24" spans="1:10" s="4" customFormat="1" ht="24.95" customHeight="1">
      <c r="A24" s="84" t="s">
        <v>38</v>
      </c>
      <c r="B24" s="33"/>
      <c r="C24" s="32"/>
      <c r="D24" s="34"/>
      <c r="E24" s="35"/>
      <c r="F24" s="32"/>
      <c r="G24" s="32"/>
      <c r="H24" s="32"/>
      <c r="I24" s="29"/>
      <c r="J24" s="30"/>
    </row>
    <row r="25" spans="1:10" s="4" customFormat="1" ht="24.95" customHeight="1">
      <c r="A25" s="84"/>
      <c r="B25" s="33"/>
      <c r="C25" s="32"/>
      <c r="D25" s="34"/>
      <c r="E25" s="35"/>
      <c r="F25" s="32"/>
      <c r="G25" s="32"/>
      <c r="H25" s="32"/>
      <c r="I25" s="29"/>
      <c r="J25" s="30"/>
    </row>
    <row r="26" spans="1:10" s="4" customFormat="1" ht="24.95" customHeight="1">
      <c r="A26" s="84"/>
      <c r="B26" s="33"/>
      <c r="C26" s="32"/>
      <c r="D26" s="34"/>
      <c r="E26" s="35"/>
      <c r="F26" s="32"/>
      <c r="G26" s="32"/>
      <c r="H26" s="32"/>
      <c r="I26" s="29"/>
      <c r="J26" s="30"/>
    </row>
    <row r="27" spans="1:10" s="4" customFormat="1" ht="24.95" customHeight="1">
      <c r="A27" s="84"/>
      <c r="B27" s="33"/>
      <c r="C27" s="32"/>
      <c r="D27" s="34"/>
      <c r="E27" s="35"/>
      <c r="F27" s="32"/>
      <c r="G27" s="32"/>
      <c r="H27" s="32"/>
      <c r="I27" s="29"/>
      <c r="J27" s="30"/>
    </row>
    <row r="28" spans="1:10" s="4" customFormat="1" ht="24.95" customHeight="1">
      <c r="A28" s="84"/>
      <c r="B28" s="33"/>
      <c r="C28" s="32"/>
      <c r="D28" s="34"/>
      <c r="E28" s="35"/>
      <c r="F28" s="32"/>
      <c r="G28" s="32"/>
      <c r="H28" s="32"/>
      <c r="I28" s="29"/>
      <c r="J28" s="30"/>
    </row>
    <row r="29" spans="1:10" s="4" customFormat="1" ht="24.95" customHeight="1">
      <c r="A29" s="84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4"/>
      <c r="B30" s="36"/>
      <c r="C30" s="37"/>
      <c r="D30" s="38" t="s">
        <v>44</v>
      </c>
      <c r="E30" s="43">
        <f>SUM(E24:E29)</f>
        <v>0</v>
      </c>
      <c r="F30" s="40"/>
      <c r="G30" s="40"/>
      <c r="H30" s="40"/>
      <c r="I30" s="41">
        <f>E30/E4</f>
        <v>0</v>
      </c>
      <c r="J30" s="42"/>
    </row>
    <row r="31" spans="1:10" s="4" customFormat="1" ht="24.95" customHeight="1">
      <c r="A31" s="84" t="s">
        <v>45</v>
      </c>
      <c r="B31" s="33"/>
      <c r="C31" s="32"/>
      <c r="D31" s="34"/>
      <c r="E31" s="35"/>
      <c r="F31" s="32"/>
      <c r="G31" s="32"/>
      <c r="H31" s="32"/>
      <c r="I31" s="29"/>
      <c r="J31" s="30"/>
    </row>
    <row r="32" spans="1:10" s="4" customFormat="1" ht="24.95" customHeight="1">
      <c r="A32" s="84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4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4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4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4"/>
      <c r="B36" s="36"/>
      <c r="C36" s="44"/>
      <c r="D36" s="38" t="s">
        <v>44</v>
      </c>
      <c r="E36" s="43">
        <f>SUM(E31:E35)</f>
        <v>0</v>
      </c>
      <c r="F36" s="40"/>
      <c r="G36" s="40"/>
      <c r="H36" s="40"/>
      <c r="I36" s="41">
        <f>E36/E4</f>
        <v>0</v>
      </c>
      <c r="J36" s="45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805C8-B453-4AA1-9A65-A216731F3354}">
  <dimension ref="A1:J36"/>
  <sheetViews>
    <sheetView view="pageBreakPreview" zoomScaleNormal="100" zoomScaleSheetLayoutView="100" workbookViewId="0">
      <selection activeCell="H7" sqref="H7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5" t="s">
        <v>120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 customHeight="1">
      <c r="A2" s="86" t="s">
        <v>121</v>
      </c>
      <c r="B2" s="86"/>
      <c r="C2" s="16"/>
      <c r="D2" s="17"/>
      <c r="E2" s="87" t="s">
        <v>30</v>
      </c>
      <c r="F2" s="87"/>
      <c r="G2" s="87"/>
      <c r="H2" s="87"/>
      <c r="I2" s="87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123</v>
      </c>
      <c r="E4" s="24">
        <f>E23+E30+E36</f>
        <v>1558900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4" t="s">
        <v>37</v>
      </c>
      <c r="B5" s="33">
        <v>44691</v>
      </c>
      <c r="C5" s="32" t="s">
        <v>43</v>
      </c>
      <c r="D5" s="34" t="s">
        <v>64</v>
      </c>
      <c r="E5" s="53">
        <v>250000</v>
      </c>
      <c r="F5" s="55" t="s">
        <v>89</v>
      </c>
      <c r="G5" s="55" t="s">
        <v>81</v>
      </c>
      <c r="H5" s="55" t="s">
        <v>82</v>
      </c>
      <c r="I5" s="48"/>
      <c r="J5" s="28"/>
    </row>
    <row r="6" spans="1:10" s="4" customFormat="1" ht="23.25" customHeight="1">
      <c r="A6" s="84"/>
      <c r="B6" s="33">
        <v>44699</v>
      </c>
      <c r="C6" s="32" t="s">
        <v>43</v>
      </c>
      <c r="D6" s="57" t="s">
        <v>90</v>
      </c>
      <c r="E6" s="53">
        <v>391000</v>
      </c>
      <c r="F6" s="55" t="s">
        <v>91</v>
      </c>
      <c r="G6" s="55" t="s">
        <v>92</v>
      </c>
      <c r="H6" s="56" t="s">
        <v>93</v>
      </c>
      <c r="I6" s="51"/>
      <c r="J6" s="28"/>
    </row>
    <row r="7" spans="1:10" s="4" customFormat="1" ht="23.25" customHeight="1">
      <c r="A7" s="84"/>
      <c r="B7" s="33">
        <v>44698</v>
      </c>
      <c r="C7" s="32" t="s">
        <v>43</v>
      </c>
      <c r="D7" s="57" t="s">
        <v>94</v>
      </c>
      <c r="E7" s="53">
        <v>351000</v>
      </c>
      <c r="F7" s="55" t="s">
        <v>95</v>
      </c>
      <c r="G7" s="55" t="s">
        <v>96</v>
      </c>
      <c r="H7" s="55" t="s">
        <v>97</v>
      </c>
      <c r="I7" s="52"/>
      <c r="J7" s="28"/>
    </row>
    <row r="8" spans="1:10" s="4" customFormat="1" ht="23.25" customHeight="1">
      <c r="A8" s="84"/>
      <c r="B8" s="33">
        <v>44706</v>
      </c>
      <c r="C8" s="32" t="s">
        <v>43</v>
      </c>
      <c r="D8" s="34" t="s">
        <v>104</v>
      </c>
      <c r="E8" s="53">
        <v>40200</v>
      </c>
      <c r="F8" s="55" t="s">
        <v>105</v>
      </c>
      <c r="G8" s="55" t="s">
        <v>106</v>
      </c>
      <c r="H8" s="55" t="s">
        <v>107</v>
      </c>
      <c r="I8" s="52"/>
      <c r="J8" s="28"/>
    </row>
    <row r="9" spans="1:10" s="4" customFormat="1" ht="23.25" customHeight="1">
      <c r="A9" s="84"/>
      <c r="B9" s="33">
        <v>44704</v>
      </c>
      <c r="C9" s="32" t="s">
        <v>43</v>
      </c>
      <c r="D9" s="34" t="s">
        <v>108</v>
      </c>
      <c r="E9" s="53">
        <v>82500</v>
      </c>
      <c r="F9" s="55" t="s">
        <v>109</v>
      </c>
      <c r="G9" s="55" t="s">
        <v>110</v>
      </c>
      <c r="H9" s="55" t="s">
        <v>111</v>
      </c>
      <c r="I9" s="52"/>
      <c r="J9" s="28"/>
    </row>
    <row r="10" spans="1:10" s="4" customFormat="1" ht="23.25" customHeight="1">
      <c r="A10" s="84"/>
      <c r="B10" s="33">
        <v>44705</v>
      </c>
      <c r="C10" s="32" t="s">
        <v>43</v>
      </c>
      <c r="D10" s="34" t="s">
        <v>112</v>
      </c>
      <c r="E10" s="53">
        <v>35000</v>
      </c>
      <c r="F10" s="55" t="s">
        <v>89</v>
      </c>
      <c r="G10" s="55" t="s">
        <v>113</v>
      </c>
      <c r="H10" s="56" t="s">
        <v>47</v>
      </c>
      <c r="I10" s="52"/>
      <c r="J10" s="28"/>
    </row>
    <row r="11" spans="1:10" s="4" customFormat="1" ht="23.25" customHeight="1">
      <c r="A11" s="84"/>
      <c r="B11" s="33">
        <v>44691</v>
      </c>
      <c r="C11" s="32" t="s">
        <v>43</v>
      </c>
      <c r="D11" s="34" t="s">
        <v>114</v>
      </c>
      <c r="E11" s="53">
        <v>30000</v>
      </c>
      <c r="F11" s="55" t="s">
        <v>89</v>
      </c>
      <c r="G11" s="55" t="s">
        <v>113</v>
      </c>
      <c r="H11" s="56" t="s">
        <v>47</v>
      </c>
      <c r="I11" s="52"/>
      <c r="J11" s="28"/>
    </row>
    <row r="12" spans="1:10" s="4" customFormat="1" ht="23.25" customHeight="1">
      <c r="A12" s="84"/>
      <c r="B12" s="33">
        <v>44683</v>
      </c>
      <c r="C12" s="32" t="s">
        <v>43</v>
      </c>
      <c r="D12" s="34" t="s">
        <v>115</v>
      </c>
      <c r="E12" s="53">
        <v>46000</v>
      </c>
      <c r="F12" s="55" t="s">
        <v>116</v>
      </c>
      <c r="G12" s="55" t="s">
        <v>113</v>
      </c>
      <c r="H12" s="56" t="s">
        <v>47</v>
      </c>
      <c r="I12" s="52"/>
      <c r="J12" s="28"/>
    </row>
    <row r="13" spans="1:10" s="4" customFormat="1" ht="23.25" customHeight="1">
      <c r="A13" s="84"/>
      <c r="B13" s="33">
        <v>44692</v>
      </c>
      <c r="C13" s="32" t="s">
        <v>43</v>
      </c>
      <c r="D13" s="34" t="s">
        <v>117</v>
      </c>
      <c r="E13" s="53">
        <v>43500</v>
      </c>
      <c r="F13" s="55" t="s">
        <v>109</v>
      </c>
      <c r="G13" s="55" t="s">
        <v>113</v>
      </c>
      <c r="H13" s="56" t="s">
        <v>47</v>
      </c>
      <c r="I13" s="52"/>
      <c r="J13" s="28"/>
    </row>
    <row r="14" spans="1:10" s="4" customFormat="1" ht="23.25" customHeight="1">
      <c r="A14" s="84"/>
      <c r="B14" s="33">
        <v>44711</v>
      </c>
      <c r="C14" s="32" t="s">
        <v>43</v>
      </c>
      <c r="D14" s="34" t="s">
        <v>112</v>
      </c>
      <c r="E14" s="53">
        <v>91700</v>
      </c>
      <c r="F14" s="55" t="s">
        <v>89</v>
      </c>
      <c r="G14" s="55" t="s">
        <v>118</v>
      </c>
      <c r="H14" s="56" t="s">
        <v>119</v>
      </c>
      <c r="I14" s="52"/>
      <c r="J14" s="28"/>
    </row>
    <row r="15" spans="1:10" s="4" customFormat="1" ht="23.25" customHeight="1">
      <c r="A15" s="84"/>
      <c r="B15" s="33"/>
      <c r="C15" s="32"/>
      <c r="D15" s="34"/>
      <c r="E15" s="53"/>
      <c r="F15" s="55"/>
      <c r="G15" s="55"/>
      <c r="H15" s="56"/>
      <c r="I15" s="52"/>
      <c r="J15" s="28"/>
    </row>
    <row r="16" spans="1:10" s="4" customFormat="1" ht="23.25" customHeight="1">
      <c r="A16" s="84"/>
      <c r="B16" s="33"/>
      <c r="C16" s="32"/>
      <c r="D16" s="34"/>
      <c r="E16" s="53"/>
      <c r="F16" s="55"/>
      <c r="G16" s="55"/>
      <c r="H16" s="56"/>
      <c r="I16" s="52"/>
      <c r="J16" s="28"/>
    </row>
    <row r="17" spans="1:10" s="4" customFormat="1" ht="23.25" customHeight="1">
      <c r="A17" s="84"/>
      <c r="B17" s="33"/>
      <c r="C17" s="32"/>
      <c r="D17" s="34"/>
      <c r="E17" s="53"/>
      <c r="F17" s="55"/>
      <c r="G17" s="55"/>
      <c r="H17" s="56"/>
      <c r="I17" s="52"/>
      <c r="J17" s="28"/>
    </row>
    <row r="18" spans="1:10" s="4" customFormat="1" ht="23.25" customHeight="1">
      <c r="A18" s="84"/>
      <c r="B18" s="33"/>
      <c r="C18" s="32"/>
      <c r="D18" s="34"/>
      <c r="E18" s="53"/>
      <c r="F18" s="55"/>
      <c r="G18" s="55"/>
      <c r="H18" s="55"/>
      <c r="I18" s="52"/>
      <c r="J18" s="28"/>
    </row>
    <row r="19" spans="1:10" s="4" customFormat="1" ht="23.25" customHeight="1">
      <c r="A19" s="84"/>
      <c r="B19" s="33"/>
      <c r="C19" s="32"/>
      <c r="D19" s="34"/>
      <c r="E19" s="53"/>
      <c r="F19" s="55"/>
      <c r="G19" s="55"/>
      <c r="H19" s="55"/>
      <c r="I19" s="52"/>
      <c r="J19" s="28"/>
    </row>
    <row r="20" spans="1:10" s="4" customFormat="1" ht="23.25" customHeight="1">
      <c r="A20" s="84"/>
      <c r="B20" s="33"/>
      <c r="C20" s="32"/>
      <c r="D20" s="34"/>
      <c r="E20" s="53"/>
      <c r="F20" s="55"/>
      <c r="G20" s="55"/>
      <c r="H20" s="55"/>
      <c r="I20" s="52"/>
      <c r="J20" s="28"/>
    </row>
    <row r="21" spans="1:10" s="4" customFormat="1" ht="23.25" customHeight="1">
      <c r="A21" s="84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4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8"/>
      <c r="B23" s="36"/>
      <c r="C23" s="37"/>
      <c r="D23" s="38" t="s">
        <v>122</v>
      </c>
      <c r="E23" s="39">
        <f>SUM(E5:E22)</f>
        <v>1360900</v>
      </c>
      <c r="F23" s="40"/>
      <c r="G23" s="40"/>
      <c r="H23" s="40"/>
      <c r="I23" s="41">
        <f>E23/E4</f>
        <v>0.87298736288408496</v>
      </c>
      <c r="J23" s="42"/>
    </row>
    <row r="24" spans="1:10" s="4" customFormat="1" ht="24.95" customHeight="1">
      <c r="A24" s="84" t="s">
        <v>38</v>
      </c>
      <c r="B24" s="33">
        <v>44705</v>
      </c>
      <c r="C24" s="32" t="s">
        <v>43</v>
      </c>
      <c r="D24" s="34" t="s">
        <v>98</v>
      </c>
      <c r="E24" s="35">
        <v>78000</v>
      </c>
      <c r="F24" s="32" t="s">
        <v>99</v>
      </c>
      <c r="G24" s="32" t="s">
        <v>62</v>
      </c>
      <c r="H24" s="32" t="s">
        <v>63</v>
      </c>
      <c r="I24" s="29"/>
      <c r="J24" s="30"/>
    </row>
    <row r="25" spans="1:10" s="4" customFormat="1" ht="24.95" customHeight="1">
      <c r="A25" s="84"/>
      <c r="B25" s="33">
        <v>44705</v>
      </c>
      <c r="C25" s="32" t="s">
        <v>43</v>
      </c>
      <c r="D25" s="34" t="s">
        <v>100</v>
      </c>
      <c r="E25" s="35">
        <v>120000</v>
      </c>
      <c r="F25" s="32" t="s">
        <v>101</v>
      </c>
      <c r="G25" s="32" t="s">
        <v>102</v>
      </c>
      <c r="H25" s="32" t="s">
        <v>103</v>
      </c>
      <c r="I25" s="29"/>
      <c r="J25" s="30"/>
    </row>
    <row r="26" spans="1:10" s="4" customFormat="1" ht="24.95" customHeight="1">
      <c r="A26" s="84"/>
      <c r="B26" s="33"/>
      <c r="C26" s="32"/>
      <c r="D26" s="34"/>
      <c r="E26" s="35"/>
      <c r="F26" s="32"/>
      <c r="G26" s="32"/>
      <c r="H26" s="32"/>
      <c r="I26" s="29"/>
      <c r="J26" s="30"/>
    </row>
    <row r="27" spans="1:10" s="4" customFormat="1" ht="24.95" customHeight="1">
      <c r="A27" s="84"/>
      <c r="B27" s="33"/>
      <c r="C27" s="32"/>
      <c r="D27" s="34"/>
      <c r="E27" s="35"/>
      <c r="F27" s="32"/>
      <c r="G27" s="32"/>
      <c r="H27" s="32"/>
      <c r="I27" s="29"/>
      <c r="J27" s="30"/>
    </row>
    <row r="28" spans="1:10" s="4" customFormat="1" ht="24.95" customHeight="1">
      <c r="A28" s="84"/>
      <c r="B28" s="33"/>
      <c r="C28" s="32"/>
      <c r="D28" s="34"/>
      <c r="E28" s="35"/>
      <c r="F28" s="32"/>
      <c r="G28" s="32"/>
      <c r="H28" s="32"/>
      <c r="I28" s="29"/>
      <c r="J28" s="30"/>
    </row>
    <row r="29" spans="1:10" s="4" customFormat="1" ht="24.95" customHeight="1">
      <c r="A29" s="84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4"/>
      <c r="B30" s="36"/>
      <c r="C30" s="37"/>
      <c r="D30" s="38" t="s">
        <v>87</v>
      </c>
      <c r="E30" s="43">
        <f>SUM(E24:E29)</f>
        <v>198000</v>
      </c>
      <c r="F30" s="40"/>
      <c r="G30" s="40"/>
      <c r="H30" s="40"/>
      <c r="I30" s="41">
        <f>E30/E4</f>
        <v>0.12701263711591507</v>
      </c>
      <c r="J30" s="42"/>
    </row>
    <row r="31" spans="1:10" s="4" customFormat="1" ht="24.95" customHeight="1">
      <c r="A31" s="84" t="s">
        <v>45</v>
      </c>
      <c r="B31" s="33"/>
      <c r="C31" s="32"/>
      <c r="D31" s="34"/>
      <c r="E31" s="35"/>
      <c r="F31" s="32"/>
      <c r="G31" s="32"/>
      <c r="H31" s="32"/>
      <c r="I31" s="29"/>
      <c r="J31" s="30"/>
    </row>
    <row r="32" spans="1:10" s="4" customFormat="1" ht="24.95" customHeight="1">
      <c r="A32" s="84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4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4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4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4"/>
      <c r="B36" s="36"/>
      <c r="C36" s="44"/>
      <c r="D36" s="38" t="s">
        <v>44</v>
      </c>
      <c r="E36" s="43">
        <f>SUM(E31:E35)</f>
        <v>0</v>
      </c>
      <c r="F36" s="40"/>
      <c r="G36" s="40"/>
      <c r="H36" s="40"/>
      <c r="I36" s="41">
        <f>E36/E4</f>
        <v>0</v>
      </c>
      <c r="J36" s="45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D4D31-CBA0-4179-8E07-5A630FBEF3DC}">
  <dimension ref="A1:J36"/>
  <sheetViews>
    <sheetView view="pageBreakPreview" topLeftCell="A13" zoomScaleNormal="100" zoomScaleSheetLayoutView="100" workbookViewId="0">
      <selection activeCell="D6" sqref="D6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5" t="s">
        <v>124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 customHeight="1">
      <c r="A2" s="86" t="s">
        <v>125</v>
      </c>
      <c r="B2" s="86"/>
      <c r="C2" s="16"/>
      <c r="D2" s="17"/>
      <c r="E2" s="87" t="s">
        <v>30</v>
      </c>
      <c r="F2" s="87"/>
      <c r="G2" s="87"/>
      <c r="H2" s="87"/>
      <c r="I2" s="87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160</v>
      </c>
      <c r="E4" s="24">
        <f>E23+E30+E36</f>
        <v>2490620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4" t="s">
        <v>37</v>
      </c>
      <c r="B5" s="33">
        <v>44719</v>
      </c>
      <c r="C5" s="32" t="s">
        <v>43</v>
      </c>
      <c r="D5" s="34" t="s">
        <v>129</v>
      </c>
      <c r="E5" s="53">
        <v>470000</v>
      </c>
      <c r="F5" s="55" t="s">
        <v>130</v>
      </c>
      <c r="G5" s="55" t="s">
        <v>131</v>
      </c>
      <c r="H5" s="55" t="s">
        <v>132</v>
      </c>
      <c r="I5" s="48"/>
      <c r="J5" s="28"/>
    </row>
    <row r="6" spans="1:10" s="4" customFormat="1" ht="23.25" customHeight="1">
      <c r="A6" s="84"/>
      <c r="B6" s="33">
        <v>44720</v>
      </c>
      <c r="C6" s="32" t="s">
        <v>43</v>
      </c>
      <c r="D6" s="57" t="s">
        <v>133</v>
      </c>
      <c r="E6" s="53">
        <v>174000</v>
      </c>
      <c r="F6" s="55" t="s">
        <v>134</v>
      </c>
      <c r="G6" s="55" t="s">
        <v>135</v>
      </c>
      <c r="H6" s="56" t="s">
        <v>136</v>
      </c>
      <c r="I6" s="51"/>
      <c r="J6" s="28"/>
    </row>
    <row r="7" spans="1:10" s="4" customFormat="1" ht="23.25" customHeight="1">
      <c r="A7" s="84"/>
      <c r="B7" s="33">
        <v>44742</v>
      </c>
      <c r="C7" s="32" t="s">
        <v>43</v>
      </c>
      <c r="D7" s="57" t="s">
        <v>144</v>
      </c>
      <c r="E7" s="53">
        <v>100000</v>
      </c>
      <c r="F7" s="55" t="s">
        <v>147</v>
      </c>
      <c r="G7" s="55" t="s">
        <v>145</v>
      </c>
      <c r="H7" s="55" t="s">
        <v>146</v>
      </c>
      <c r="I7" s="52"/>
      <c r="J7" s="28"/>
    </row>
    <row r="8" spans="1:10" s="4" customFormat="1" ht="23.25" customHeight="1">
      <c r="A8" s="84"/>
      <c r="B8" s="33" t="s">
        <v>150</v>
      </c>
      <c r="C8" s="32" t="s">
        <v>43</v>
      </c>
      <c r="D8" s="34" t="s">
        <v>148</v>
      </c>
      <c r="E8" s="53">
        <v>1279640</v>
      </c>
      <c r="F8" s="55" t="s">
        <v>149</v>
      </c>
      <c r="G8" s="55" t="s">
        <v>151</v>
      </c>
      <c r="H8" s="55" t="s">
        <v>152</v>
      </c>
      <c r="I8" s="52"/>
      <c r="J8" s="28"/>
    </row>
    <row r="9" spans="1:10" s="4" customFormat="1" ht="23.25" customHeight="1">
      <c r="A9" s="84"/>
      <c r="B9" s="33">
        <v>44725</v>
      </c>
      <c r="C9" s="32" t="s">
        <v>43</v>
      </c>
      <c r="D9" s="34" t="s">
        <v>153</v>
      </c>
      <c r="E9" s="53">
        <v>80200</v>
      </c>
      <c r="F9" s="55" t="s">
        <v>154</v>
      </c>
      <c r="G9" s="55" t="s">
        <v>110</v>
      </c>
      <c r="H9" s="55" t="s">
        <v>111</v>
      </c>
      <c r="I9" s="52"/>
      <c r="J9" s="28"/>
    </row>
    <row r="10" spans="1:10" s="4" customFormat="1" ht="23.25" customHeight="1">
      <c r="A10" s="84"/>
      <c r="B10" s="33">
        <v>44734</v>
      </c>
      <c r="C10" s="32" t="s">
        <v>43</v>
      </c>
      <c r="D10" s="34" t="s">
        <v>155</v>
      </c>
      <c r="E10" s="53">
        <v>118780</v>
      </c>
      <c r="F10" s="55" t="s">
        <v>156</v>
      </c>
      <c r="G10" s="55" t="s">
        <v>157</v>
      </c>
      <c r="H10" s="56" t="s">
        <v>158</v>
      </c>
      <c r="I10" s="52"/>
      <c r="J10" s="28"/>
    </row>
    <row r="11" spans="1:10" s="4" customFormat="1" ht="23.25" customHeight="1">
      <c r="A11" s="84"/>
      <c r="B11" s="33"/>
      <c r="C11" s="32"/>
      <c r="D11" s="34"/>
      <c r="E11" s="53"/>
      <c r="F11" s="55"/>
      <c r="G11" s="55"/>
      <c r="H11" s="56"/>
      <c r="I11" s="52"/>
      <c r="J11" s="28"/>
    </row>
    <row r="12" spans="1:10" s="4" customFormat="1" ht="23.25" customHeight="1">
      <c r="A12" s="84"/>
      <c r="B12" s="33"/>
      <c r="C12" s="32"/>
      <c r="D12" s="34"/>
      <c r="E12" s="53"/>
      <c r="F12" s="55"/>
      <c r="G12" s="55"/>
      <c r="H12" s="56"/>
      <c r="I12" s="52"/>
      <c r="J12" s="28"/>
    </row>
    <row r="13" spans="1:10" s="4" customFormat="1" ht="23.25" customHeight="1">
      <c r="A13" s="84"/>
      <c r="B13" s="33"/>
      <c r="C13" s="32"/>
      <c r="D13" s="34"/>
      <c r="E13" s="53"/>
      <c r="F13" s="55"/>
      <c r="G13" s="55"/>
      <c r="H13" s="56"/>
      <c r="I13" s="52"/>
      <c r="J13" s="28"/>
    </row>
    <row r="14" spans="1:10" s="4" customFormat="1" ht="23.25" customHeight="1">
      <c r="A14" s="84"/>
      <c r="B14" s="33"/>
      <c r="C14" s="32"/>
      <c r="D14" s="34"/>
      <c r="E14" s="53"/>
      <c r="F14" s="55"/>
      <c r="G14" s="55"/>
      <c r="H14" s="56"/>
      <c r="I14" s="52"/>
      <c r="J14" s="28"/>
    </row>
    <row r="15" spans="1:10" s="4" customFormat="1" ht="23.25" customHeight="1">
      <c r="A15" s="84"/>
      <c r="B15" s="33"/>
      <c r="C15" s="32"/>
      <c r="D15" s="34"/>
      <c r="E15" s="53"/>
      <c r="F15" s="55"/>
      <c r="G15" s="55"/>
      <c r="H15" s="56"/>
      <c r="I15" s="52"/>
      <c r="J15" s="28"/>
    </row>
    <row r="16" spans="1:10" s="4" customFormat="1" ht="23.25" customHeight="1">
      <c r="A16" s="84"/>
      <c r="B16" s="33"/>
      <c r="C16" s="32"/>
      <c r="D16" s="34"/>
      <c r="E16" s="53"/>
      <c r="F16" s="55"/>
      <c r="G16" s="55"/>
      <c r="H16" s="56"/>
      <c r="I16" s="52"/>
      <c r="J16" s="28"/>
    </row>
    <row r="17" spans="1:10" s="4" customFormat="1" ht="23.25" customHeight="1">
      <c r="A17" s="84"/>
      <c r="B17" s="33"/>
      <c r="C17" s="32"/>
      <c r="D17" s="34"/>
      <c r="E17" s="53"/>
      <c r="F17" s="55"/>
      <c r="G17" s="55"/>
      <c r="H17" s="56"/>
      <c r="I17" s="52"/>
      <c r="J17" s="28"/>
    </row>
    <row r="18" spans="1:10" s="4" customFormat="1" ht="23.25" customHeight="1">
      <c r="A18" s="84"/>
      <c r="B18" s="33"/>
      <c r="C18" s="32"/>
      <c r="D18" s="34"/>
      <c r="E18" s="53"/>
      <c r="F18" s="55"/>
      <c r="G18" s="55"/>
      <c r="H18" s="55"/>
      <c r="I18" s="52"/>
      <c r="J18" s="28"/>
    </row>
    <row r="19" spans="1:10" s="4" customFormat="1" ht="23.25" customHeight="1">
      <c r="A19" s="84"/>
      <c r="B19" s="33"/>
      <c r="C19" s="32"/>
      <c r="D19" s="34"/>
      <c r="E19" s="53"/>
      <c r="F19" s="55"/>
      <c r="G19" s="55"/>
      <c r="H19" s="55"/>
      <c r="I19" s="52"/>
      <c r="J19" s="28"/>
    </row>
    <row r="20" spans="1:10" s="4" customFormat="1" ht="23.25" customHeight="1">
      <c r="A20" s="84"/>
      <c r="B20" s="33"/>
      <c r="C20" s="32"/>
      <c r="D20" s="34"/>
      <c r="E20" s="53"/>
      <c r="F20" s="55"/>
      <c r="G20" s="55"/>
      <c r="H20" s="55"/>
      <c r="I20" s="52"/>
      <c r="J20" s="28"/>
    </row>
    <row r="21" spans="1:10" s="4" customFormat="1" ht="23.25" customHeight="1">
      <c r="A21" s="84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4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8"/>
      <c r="B23" s="36"/>
      <c r="C23" s="37"/>
      <c r="D23" s="38" t="s">
        <v>159</v>
      </c>
      <c r="E23" s="39">
        <f>SUM(E5:E22)</f>
        <v>2222620</v>
      </c>
      <c r="F23" s="40"/>
      <c r="G23" s="40"/>
      <c r="H23" s="40"/>
      <c r="I23" s="41">
        <f>E23/E4</f>
        <v>0.89239627080807193</v>
      </c>
      <c r="J23" s="42"/>
    </row>
    <row r="24" spans="1:10" s="4" customFormat="1" ht="24.95" customHeight="1">
      <c r="A24" s="84" t="s">
        <v>38</v>
      </c>
      <c r="B24" s="33">
        <v>44720</v>
      </c>
      <c r="C24" s="32" t="s">
        <v>43</v>
      </c>
      <c r="D24" s="34" t="s">
        <v>126</v>
      </c>
      <c r="E24" s="35">
        <v>57000</v>
      </c>
      <c r="F24" s="32" t="s">
        <v>61</v>
      </c>
      <c r="G24" s="32" t="s">
        <v>127</v>
      </c>
      <c r="H24" s="32" t="s">
        <v>128</v>
      </c>
      <c r="I24" s="29"/>
      <c r="J24" s="30"/>
    </row>
    <row r="25" spans="1:10" s="4" customFormat="1" ht="24.95" customHeight="1">
      <c r="A25" s="84"/>
      <c r="B25" s="33">
        <v>44714</v>
      </c>
      <c r="C25" s="32" t="s">
        <v>43</v>
      </c>
      <c r="D25" s="34" t="s">
        <v>137</v>
      </c>
      <c r="E25" s="35">
        <v>139000</v>
      </c>
      <c r="F25" s="32" t="s">
        <v>138</v>
      </c>
      <c r="G25" s="32" t="s">
        <v>139</v>
      </c>
      <c r="H25" s="32" t="s">
        <v>140</v>
      </c>
      <c r="I25" s="29"/>
      <c r="J25" s="30"/>
    </row>
    <row r="26" spans="1:10" s="4" customFormat="1" ht="24.95" customHeight="1">
      <c r="A26" s="84"/>
      <c r="B26" s="33">
        <v>44727</v>
      </c>
      <c r="C26" s="32" t="s">
        <v>43</v>
      </c>
      <c r="D26" s="34" t="s">
        <v>67</v>
      </c>
      <c r="E26" s="35">
        <v>72000</v>
      </c>
      <c r="F26" s="32" t="s">
        <v>141</v>
      </c>
      <c r="G26" s="32" t="s">
        <v>142</v>
      </c>
      <c r="H26" s="32" t="s">
        <v>143</v>
      </c>
      <c r="I26" s="29"/>
      <c r="J26" s="30"/>
    </row>
    <row r="27" spans="1:10" s="4" customFormat="1" ht="24.95" customHeight="1">
      <c r="A27" s="84"/>
      <c r="B27" s="33"/>
      <c r="C27" s="32"/>
      <c r="D27" s="34"/>
      <c r="E27" s="35"/>
      <c r="F27" s="32"/>
      <c r="G27" s="32"/>
      <c r="H27" s="32"/>
      <c r="I27" s="29"/>
      <c r="J27" s="30"/>
    </row>
    <row r="28" spans="1:10" s="4" customFormat="1" ht="24.95" customHeight="1">
      <c r="A28" s="84"/>
      <c r="B28" s="33"/>
      <c r="C28" s="32"/>
      <c r="D28" s="34"/>
      <c r="E28" s="35"/>
      <c r="F28" s="32"/>
      <c r="G28" s="32"/>
      <c r="H28" s="32"/>
      <c r="I28" s="29"/>
      <c r="J28" s="30"/>
    </row>
    <row r="29" spans="1:10" s="4" customFormat="1" ht="24.95" customHeight="1">
      <c r="A29" s="84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4"/>
      <c r="B30" s="36"/>
      <c r="C30" s="37"/>
      <c r="D30" s="38" t="s">
        <v>74</v>
      </c>
      <c r="E30" s="43">
        <f>SUM(E24:E29)</f>
        <v>268000</v>
      </c>
      <c r="F30" s="40"/>
      <c r="G30" s="40"/>
      <c r="H30" s="40"/>
      <c r="I30" s="41">
        <f>E30/E4</f>
        <v>0.10760372919192811</v>
      </c>
      <c r="J30" s="42"/>
    </row>
    <row r="31" spans="1:10" s="4" customFormat="1" ht="24.95" customHeight="1">
      <c r="A31" s="84" t="s">
        <v>45</v>
      </c>
      <c r="B31" s="33"/>
      <c r="C31" s="32"/>
      <c r="D31" s="34"/>
      <c r="E31" s="35"/>
      <c r="F31" s="32"/>
      <c r="G31" s="32"/>
      <c r="H31" s="32"/>
      <c r="I31" s="29"/>
      <c r="J31" s="30"/>
    </row>
    <row r="32" spans="1:10" s="4" customFormat="1" ht="24.95" customHeight="1">
      <c r="A32" s="84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4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4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4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4"/>
      <c r="B36" s="36"/>
      <c r="C36" s="44"/>
      <c r="D36" s="38" t="s">
        <v>44</v>
      </c>
      <c r="E36" s="43">
        <f>SUM(E31:E35)</f>
        <v>0</v>
      </c>
      <c r="F36" s="40"/>
      <c r="G36" s="40"/>
      <c r="H36" s="40"/>
      <c r="I36" s="41">
        <f>E36/E4</f>
        <v>0</v>
      </c>
      <c r="J36" s="45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C4EB2-7690-4457-B6D7-98A39C6E0161}">
  <dimension ref="A1:J36"/>
  <sheetViews>
    <sheetView view="pageBreakPreview" zoomScaleNormal="100" zoomScaleSheetLayoutView="100" workbookViewId="0">
      <selection sqref="A1:J1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5" t="s">
        <v>161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 customHeight="1">
      <c r="A2" s="86" t="s">
        <v>162</v>
      </c>
      <c r="B2" s="86"/>
      <c r="C2" s="16"/>
      <c r="D2" s="17"/>
      <c r="E2" s="87" t="s">
        <v>30</v>
      </c>
      <c r="F2" s="87"/>
      <c r="G2" s="87"/>
      <c r="H2" s="87"/>
      <c r="I2" s="87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180</v>
      </c>
      <c r="E4" s="24">
        <f>E23+E30+E36</f>
        <v>1440700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4" t="s">
        <v>37</v>
      </c>
      <c r="B5" s="33">
        <v>44761</v>
      </c>
      <c r="C5" s="32" t="s">
        <v>43</v>
      </c>
      <c r="D5" s="34" t="s">
        <v>163</v>
      </c>
      <c r="E5" s="53">
        <v>81000</v>
      </c>
      <c r="F5" s="55" t="s">
        <v>164</v>
      </c>
      <c r="G5" s="55" t="s">
        <v>165</v>
      </c>
      <c r="H5" s="55" t="s">
        <v>166</v>
      </c>
      <c r="I5" s="48"/>
      <c r="J5" s="28"/>
    </row>
    <row r="6" spans="1:10" s="4" customFormat="1" ht="23.25" customHeight="1">
      <c r="A6" s="84"/>
      <c r="B6" s="33">
        <v>44743</v>
      </c>
      <c r="C6" s="32" t="s">
        <v>43</v>
      </c>
      <c r="D6" s="57" t="s">
        <v>167</v>
      </c>
      <c r="E6" s="53">
        <v>700000</v>
      </c>
      <c r="F6" s="55" t="s">
        <v>168</v>
      </c>
      <c r="G6" s="55" t="s">
        <v>81</v>
      </c>
      <c r="H6" s="55" t="s">
        <v>82</v>
      </c>
      <c r="I6" s="51"/>
      <c r="J6" s="28"/>
    </row>
    <row r="7" spans="1:10" s="4" customFormat="1" ht="23.25" customHeight="1">
      <c r="A7" s="84"/>
      <c r="B7" s="33">
        <v>44750</v>
      </c>
      <c r="C7" s="32" t="s">
        <v>43</v>
      </c>
      <c r="D7" s="57" t="s">
        <v>169</v>
      </c>
      <c r="E7" s="53">
        <v>318000</v>
      </c>
      <c r="F7" s="55" t="s">
        <v>170</v>
      </c>
      <c r="G7" s="55" t="s">
        <v>171</v>
      </c>
      <c r="H7" s="55" t="s">
        <v>172</v>
      </c>
      <c r="I7" s="52"/>
      <c r="J7" s="28"/>
    </row>
    <row r="8" spans="1:10" s="4" customFormat="1" ht="23.25" customHeight="1">
      <c r="A8" s="84"/>
      <c r="B8" s="33">
        <v>44749</v>
      </c>
      <c r="C8" s="32" t="s">
        <v>43</v>
      </c>
      <c r="D8" s="34" t="s">
        <v>173</v>
      </c>
      <c r="E8" s="53">
        <v>223500</v>
      </c>
      <c r="F8" s="55" t="s">
        <v>174</v>
      </c>
      <c r="G8" s="55" t="s">
        <v>96</v>
      </c>
      <c r="H8" s="55" t="s">
        <v>97</v>
      </c>
      <c r="I8" s="52"/>
      <c r="J8" s="28"/>
    </row>
    <row r="9" spans="1:10" s="4" customFormat="1" ht="23.25" customHeight="1">
      <c r="A9" s="84"/>
      <c r="B9" s="33">
        <v>44769</v>
      </c>
      <c r="C9" s="32" t="s">
        <v>43</v>
      </c>
      <c r="D9" s="34" t="s">
        <v>175</v>
      </c>
      <c r="E9" s="53">
        <v>118200</v>
      </c>
      <c r="F9" s="55" t="s">
        <v>176</v>
      </c>
      <c r="G9" s="55" t="s">
        <v>177</v>
      </c>
      <c r="H9" s="55" t="s">
        <v>178</v>
      </c>
      <c r="I9" s="52"/>
      <c r="J9" s="28"/>
    </row>
    <row r="10" spans="1:10" s="4" customFormat="1" ht="23.25" customHeight="1">
      <c r="A10" s="84"/>
      <c r="B10" s="33"/>
      <c r="C10" s="32"/>
      <c r="D10" s="34"/>
      <c r="E10" s="53"/>
      <c r="F10" s="55"/>
      <c r="G10" s="55"/>
      <c r="H10" s="56"/>
      <c r="I10" s="52"/>
      <c r="J10" s="28"/>
    </row>
    <row r="11" spans="1:10" s="4" customFormat="1" ht="23.25" customHeight="1">
      <c r="A11" s="84"/>
      <c r="B11" s="33"/>
      <c r="C11" s="32"/>
      <c r="D11" s="34"/>
      <c r="E11" s="53"/>
      <c r="F11" s="55"/>
      <c r="G11" s="55"/>
      <c r="H11" s="56"/>
      <c r="I11" s="52"/>
      <c r="J11" s="28"/>
    </row>
    <row r="12" spans="1:10" s="4" customFormat="1" ht="23.25" customHeight="1">
      <c r="A12" s="84"/>
      <c r="B12" s="33"/>
      <c r="C12" s="32"/>
      <c r="D12" s="34"/>
      <c r="E12" s="53"/>
      <c r="F12" s="55"/>
      <c r="G12" s="55"/>
      <c r="H12" s="56"/>
      <c r="I12" s="52"/>
      <c r="J12" s="28"/>
    </row>
    <row r="13" spans="1:10" s="4" customFormat="1" ht="23.25" customHeight="1">
      <c r="A13" s="84"/>
      <c r="B13" s="33"/>
      <c r="C13" s="32"/>
      <c r="D13" s="34"/>
      <c r="E13" s="53"/>
      <c r="F13" s="55"/>
      <c r="G13" s="55"/>
      <c r="H13" s="56"/>
      <c r="I13" s="52"/>
      <c r="J13" s="28"/>
    </row>
    <row r="14" spans="1:10" s="4" customFormat="1" ht="23.25" customHeight="1">
      <c r="A14" s="84"/>
      <c r="B14" s="33"/>
      <c r="C14" s="32"/>
      <c r="D14" s="34"/>
      <c r="E14" s="53"/>
      <c r="F14" s="55"/>
      <c r="G14" s="55"/>
      <c r="H14" s="56"/>
      <c r="I14" s="52"/>
      <c r="J14" s="28"/>
    </row>
    <row r="15" spans="1:10" s="4" customFormat="1" ht="23.25" customHeight="1">
      <c r="A15" s="84"/>
      <c r="B15" s="33"/>
      <c r="C15" s="32"/>
      <c r="D15" s="34"/>
      <c r="E15" s="53"/>
      <c r="F15" s="55"/>
      <c r="G15" s="55"/>
      <c r="H15" s="56"/>
      <c r="I15" s="52"/>
      <c r="J15" s="28"/>
    </row>
    <row r="16" spans="1:10" s="4" customFormat="1" ht="23.25" customHeight="1">
      <c r="A16" s="84"/>
      <c r="B16" s="33"/>
      <c r="C16" s="32"/>
      <c r="D16" s="34"/>
      <c r="E16" s="53"/>
      <c r="F16" s="55"/>
      <c r="G16" s="55"/>
      <c r="H16" s="56"/>
      <c r="I16" s="52"/>
      <c r="J16" s="28"/>
    </row>
    <row r="17" spans="1:10" s="4" customFormat="1" ht="23.25" customHeight="1">
      <c r="A17" s="84"/>
      <c r="B17" s="33"/>
      <c r="C17" s="32"/>
      <c r="D17" s="34"/>
      <c r="E17" s="53"/>
      <c r="F17" s="55"/>
      <c r="G17" s="55"/>
      <c r="H17" s="56"/>
      <c r="I17" s="52"/>
      <c r="J17" s="28"/>
    </row>
    <row r="18" spans="1:10" s="4" customFormat="1" ht="23.25" customHeight="1">
      <c r="A18" s="84"/>
      <c r="B18" s="33"/>
      <c r="C18" s="32"/>
      <c r="D18" s="34"/>
      <c r="E18" s="53"/>
      <c r="F18" s="55"/>
      <c r="G18" s="55"/>
      <c r="H18" s="55"/>
      <c r="I18" s="52"/>
      <c r="J18" s="28"/>
    </row>
    <row r="19" spans="1:10" s="4" customFormat="1" ht="23.25" customHeight="1">
      <c r="A19" s="84"/>
      <c r="B19" s="33"/>
      <c r="C19" s="32"/>
      <c r="D19" s="34"/>
      <c r="E19" s="53"/>
      <c r="F19" s="55"/>
      <c r="G19" s="55"/>
      <c r="H19" s="55"/>
      <c r="I19" s="52"/>
      <c r="J19" s="28"/>
    </row>
    <row r="20" spans="1:10" s="4" customFormat="1" ht="23.25" customHeight="1">
      <c r="A20" s="84"/>
      <c r="B20" s="33"/>
      <c r="C20" s="32"/>
      <c r="D20" s="34"/>
      <c r="E20" s="53"/>
      <c r="F20" s="55"/>
      <c r="G20" s="55"/>
      <c r="H20" s="55"/>
      <c r="I20" s="52"/>
      <c r="J20" s="28"/>
    </row>
    <row r="21" spans="1:10" s="4" customFormat="1" ht="23.25" customHeight="1">
      <c r="A21" s="84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4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8"/>
      <c r="B23" s="36"/>
      <c r="C23" s="37"/>
      <c r="D23" s="38" t="s">
        <v>179</v>
      </c>
      <c r="E23" s="39">
        <f>SUM(E5:E22)</f>
        <v>1440700</v>
      </c>
      <c r="F23" s="40"/>
      <c r="G23" s="40"/>
      <c r="H23" s="40"/>
      <c r="I23" s="41">
        <f>E23/E4</f>
        <v>1</v>
      </c>
      <c r="J23" s="42"/>
    </row>
    <row r="24" spans="1:10" s="4" customFormat="1" ht="24.95" customHeight="1">
      <c r="A24" s="84" t="s">
        <v>38</v>
      </c>
      <c r="B24" s="33"/>
      <c r="C24" s="32"/>
      <c r="D24" s="34"/>
      <c r="E24" s="35"/>
      <c r="F24" s="32"/>
      <c r="G24" s="32"/>
      <c r="H24" s="32"/>
      <c r="I24" s="29"/>
      <c r="J24" s="30"/>
    </row>
    <row r="25" spans="1:10" s="4" customFormat="1" ht="24.95" customHeight="1">
      <c r="A25" s="84"/>
      <c r="B25" s="33"/>
      <c r="C25" s="32"/>
      <c r="D25" s="34"/>
      <c r="E25" s="35"/>
      <c r="F25" s="32"/>
      <c r="G25" s="32"/>
      <c r="H25" s="32"/>
      <c r="I25" s="29"/>
      <c r="J25" s="30"/>
    </row>
    <row r="26" spans="1:10" s="4" customFormat="1" ht="24.95" customHeight="1">
      <c r="A26" s="84"/>
      <c r="B26" s="33"/>
      <c r="C26" s="32"/>
      <c r="D26" s="34"/>
      <c r="E26" s="35"/>
      <c r="F26" s="32"/>
      <c r="G26" s="32"/>
      <c r="H26" s="32"/>
      <c r="I26" s="29"/>
      <c r="J26" s="30"/>
    </row>
    <row r="27" spans="1:10" s="4" customFormat="1" ht="24.95" customHeight="1">
      <c r="A27" s="84"/>
      <c r="B27" s="33"/>
      <c r="C27" s="32"/>
      <c r="D27" s="34"/>
      <c r="E27" s="35"/>
      <c r="F27" s="32"/>
      <c r="G27" s="32"/>
      <c r="H27" s="32"/>
      <c r="I27" s="29"/>
      <c r="J27" s="30"/>
    </row>
    <row r="28" spans="1:10" s="4" customFormat="1" ht="24.95" customHeight="1">
      <c r="A28" s="84"/>
      <c r="B28" s="33"/>
      <c r="C28" s="32"/>
      <c r="D28" s="34"/>
      <c r="E28" s="35"/>
      <c r="F28" s="32"/>
      <c r="G28" s="32"/>
      <c r="H28" s="32"/>
      <c r="I28" s="29"/>
      <c r="J28" s="30"/>
    </row>
    <row r="29" spans="1:10" s="4" customFormat="1" ht="24.95" customHeight="1">
      <c r="A29" s="84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4"/>
      <c r="B30" s="36"/>
      <c r="C30" s="37"/>
      <c r="D30" s="38" t="s">
        <v>44</v>
      </c>
      <c r="E30" s="43">
        <f>SUM(E24:E29)</f>
        <v>0</v>
      </c>
      <c r="F30" s="40"/>
      <c r="G30" s="40"/>
      <c r="H30" s="40"/>
      <c r="I30" s="41">
        <f>E30/E4</f>
        <v>0</v>
      </c>
      <c r="J30" s="42"/>
    </row>
    <row r="31" spans="1:10" s="4" customFormat="1" ht="24.95" customHeight="1">
      <c r="A31" s="84" t="s">
        <v>45</v>
      </c>
      <c r="B31" s="33"/>
      <c r="C31" s="32"/>
      <c r="D31" s="34"/>
      <c r="E31" s="35"/>
      <c r="F31" s="32"/>
      <c r="G31" s="32"/>
      <c r="H31" s="32"/>
      <c r="I31" s="29"/>
      <c r="J31" s="30"/>
    </row>
    <row r="32" spans="1:10" s="4" customFormat="1" ht="24.95" customHeight="1">
      <c r="A32" s="84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4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4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4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4"/>
      <c r="B36" s="36"/>
      <c r="C36" s="44"/>
      <c r="D36" s="38" t="s">
        <v>44</v>
      </c>
      <c r="E36" s="43">
        <f>SUM(E31:E35)</f>
        <v>0</v>
      </c>
      <c r="F36" s="40"/>
      <c r="G36" s="40"/>
      <c r="H36" s="40"/>
      <c r="I36" s="41">
        <f>E36/E4</f>
        <v>0</v>
      </c>
      <c r="J36" s="45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10D5A-2CD0-4257-BC8D-A924F4F9EE9F}">
  <dimension ref="A1:J36"/>
  <sheetViews>
    <sheetView view="pageBreakPreview" zoomScaleNormal="100" zoomScaleSheetLayoutView="100" workbookViewId="0">
      <selection activeCell="D18" sqref="D18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5" t="s">
        <v>181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 customHeight="1">
      <c r="A2" s="86" t="s">
        <v>182</v>
      </c>
      <c r="B2" s="86"/>
      <c r="C2" s="16"/>
      <c r="D2" s="17"/>
      <c r="E2" s="87" t="s">
        <v>30</v>
      </c>
      <c r="F2" s="87"/>
      <c r="G2" s="87"/>
      <c r="H2" s="87"/>
      <c r="I2" s="87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227</v>
      </c>
      <c r="E4" s="24">
        <f>E23+E30+E36</f>
        <v>4048800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4" t="s">
        <v>37</v>
      </c>
      <c r="B5" s="33">
        <v>44791</v>
      </c>
      <c r="C5" s="32" t="s">
        <v>43</v>
      </c>
      <c r="D5" s="34" t="s">
        <v>183</v>
      </c>
      <c r="E5" s="53">
        <v>22000</v>
      </c>
      <c r="F5" s="55" t="s">
        <v>184</v>
      </c>
      <c r="G5" s="55" t="s">
        <v>118</v>
      </c>
      <c r="H5" s="55" t="s">
        <v>119</v>
      </c>
      <c r="I5" s="48"/>
      <c r="J5" s="28"/>
    </row>
    <row r="6" spans="1:10" s="4" customFormat="1" ht="23.25" customHeight="1">
      <c r="A6" s="84"/>
      <c r="B6" s="33">
        <v>44778</v>
      </c>
      <c r="C6" s="32" t="s">
        <v>43</v>
      </c>
      <c r="D6" s="57" t="s">
        <v>169</v>
      </c>
      <c r="E6" s="53">
        <v>435000</v>
      </c>
      <c r="F6" s="55" t="s">
        <v>185</v>
      </c>
      <c r="G6" s="55" t="s">
        <v>186</v>
      </c>
      <c r="H6" s="55" t="s">
        <v>187</v>
      </c>
      <c r="I6" s="51"/>
      <c r="J6" s="28"/>
    </row>
    <row r="7" spans="1:10" s="4" customFormat="1" ht="23.25" customHeight="1">
      <c r="A7" s="84"/>
      <c r="B7" s="33">
        <v>44781</v>
      </c>
      <c r="C7" s="32" t="s">
        <v>43</v>
      </c>
      <c r="D7" s="57" t="s">
        <v>192</v>
      </c>
      <c r="E7" s="53">
        <v>86100</v>
      </c>
      <c r="F7" s="55" t="s">
        <v>193</v>
      </c>
      <c r="G7" s="55" t="s">
        <v>194</v>
      </c>
      <c r="H7" s="55" t="s">
        <v>195</v>
      </c>
      <c r="I7" s="52"/>
      <c r="J7" s="28"/>
    </row>
    <row r="8" spans="1:10" s="4" customFormat="1" ht="23.25" customHeight="1">
      <c r="A8" s="84"/>
      <c r="B8" s="33">
        <v>44789</v>
      </c>
      <c r="C8" s="32" t="s">
        <v>43</v>
      </c>
      <c r="D8" s="34" t="s">
        <v>196</v>
      </c>
      <c r="E8" s="53">
        <v>120000</v>
      </c>
      <c r="F8" s="55" t="s">
        <v>197</v>
      </c>
      <c r="G8" s="55" t="s">
        <v>198</v>
      </c>
      <c r="H8" s="55" t="s">
        <v>199</v>
      </c>
      <c r="I8" s="52"/>
      <c r="J8" s="28"/>
    </row>
    <row r="9" spans="1:10" s="4" customFormat="1" ht="23.25" customHeight="1">
      <c r="A9" s="84"/>
      <c r="B9" s="33">
        <v>44784</v>
      </c>
      <c r="C9" s="32" t="s">
        <v>43</v>
      </c>
      <c r="D9" s="34" t="s">
        <v>183</v>
      </c>
      <c r="E9" s="53">
        <v>20700</v>
      </c>
      <c r="F9" s="55" t="s">
        <v>184</v>
      </c>
      <c r="G9" s="55" t="s">
        <v>118</v>
      </c>
      <c r="H9" s="55" t="s">
        <v>119</v>
      </c>
      <c r="I9" s="52"/>
      <c r="J9" s="28"/>
    </row>
    <row r="10" spans="1:10" s="4" customFormat="1" ht="23.25" customHeight="1">
      <c r="A10" s="84"/>
      <c r="B10" s="33">
        <v>44789</v>
      </c>
      <c r="C10" s="32" t="s">
        <v>43</v>
      </c>
      <c r="D10" s="34" t="s">
        <v>200</v>
      </c>
      <c r="E10" s="53">
        <v>403000</v>
      </c>
      <c r="F10" s="55" t="s">
        <v>201</v>
      </c>
      <c r="G10" s="55" t="s">
        <v>202</v>
      </c>
      <c r="H10" s="56" t="s">
        <v>203</v>
      </c>
      <c r="I10" s="52"/>
      <c r="J10" s="28"/>
    </row>
    <row r="11" spans="1:10" s="4" customFormat="1" ht="23.25" customHeight="1">
      <c r="A11" s="84"/>
      <c r="B11" s="33" t="s">
        <v>206</v>
      </c>
      <c r="C11" s="32" t="s">
        <v>43</v>
      </c>
      <c r="D11" s="34" t="s">
        <v>204</v>
      </c>
      <c r="E11" s="53">
        <v>150000</v>
      </c>
      <c r="F11" s="55" t="s">
        <v>205</v>
      </c>
      <c r="G11" s="55" t="s">
        <v>207</v>
      </c>
      <c r="H11" s="56" t="s">
        <v>208</v>
      </c>
      <c r="I11" s="52"/>
      <c r="J11" s="28"/>
    </row>
    <row r="12" spans="1:10" s="4" customFormat="1" ht="23.25" customHeight="1">
      <c r="A12" s="84"/>
      <c r="B12" s="33">
        <v>44783</v>
      </c>
      <c r="C12" s="32" t="s">
        <v>43</v>
      </c>
      <c r="D12" s="34" t="s">
        <v>212</v>
      </c>
      <c r="E12" s="53">
        <v>1230000</v>
      </c>
      <c r="F12" s="55" t="s">
        <v>213</v>
      </c>
      <c r="G12" s="55" t="s">
        <v>214</v>
      </c>
      <c r="H12" s="56" t="s">
        <v>215</v>
      </c>
      <c r="I12" s="52"/>
      <c r="J12" s="28"/>
    </row>
    <row r="13" spans="1:10" s="4" customFormat="1" ht="23.25" customHeight="1">
      <c r="A13" s="84"/>
      <c r="B13" s="33">
        <v>44783</v>
      </c>
      <c r="C13" s="32" t="s">
        <v>43</v>
      </c>
      <c r="D13" s="34" t="s">
        <v>216</v>
      </c>
      <c r="E13" s="53">
        <v>1025000</v>
      </c>
      <c r="F13" s="55" t="s">
        <v>217</v>
      </c>
      <c r="G13" s="55" t="s">
        <v>165</v>
      </c>
      <c r="H13" s="56" t="s">
        <v>166</v>
      </c>
      <c r="I13" s="52"/>
      <c r="J13" s="28"/>
    </row>
    <row r="14" spans="1:10" s="4" customFormat="1" ht="23.25" customHeight="1">
      <c r="A14" s="84"/>
      <c r="B14" s="33">
        <v>44797</v>
      </c>
      <c r="C14" s="32" t="s">
        <v>43</v>
      </c>
      <c r="D14" s="34" t="s">
        <v>221</v>
      </c>
      <c r="E14" s="53">
        <v>300000</v>
      </c>
      <c r="F14" s="55" t="s">
        <v>222</v>
      </c>
      <c r="G14" s="55" t="s">
        <v>223</v>
      </c>
      <c r="H14" s="56" t="s">
        <v>224</v>
      </c>
      <c r="I14" s="52"/>
      <c r="J14" s="28"/>
    </row>
    <row r="15" spans="1:10" s="4" customFormat="1" ht="23.25" customHeight="1">
      <c r="A15" s="84"/>
      <c r="B15" s="33">
        <v>44798</v>
      </c>
      <c r="C15" s="32" t="s">
        <v>43</v>
      </c>
      <c r="D15" s="34" t="s">
        <v>221</v>
      </c>
      <c r="E15" s="53">
        <v>114000</v>
      </c>
      <c r="F15" s="55" t="s">
        <v>225</v>
      </c>
      <c r="G15" s="55" t="s">
        <v>223</v>
      </c>
      <c r="H15" s="56" t="s">
        <v>224</v>
      </c>
      <c r="I15" s="52"/>
      <c r="J15" s="28"/>
    </row>
    <row r="16" spans="1:10" s="4" customFormat="1" ht="23.25" customHeight="1">
      <c r="A16" s="84"/>
      <c r="B16" s="33"/>
      <c r="C16" s="32"/>
      <c r="D16" s="34"/>
      <c r="E16" s="53"/>
      <c r="F16" s="55"/>
      <c r="G16" s="55"/>
      <c r="H16" s="56"/>
      <c r="I16" s="52"/>
      <c r="J16" s="28"/>
    </row>
    <row r="17" spans="1:10" s="4" customFormat="1" ht="23.25" customHeight="1">
      <c r="A17" s="84"/>
      <c r="B17" s="33"/>
      <c r="C17" s="32"/>
      <c r="D17" s="34"/>
      <c r="E17" s="53"/>
      <c r="F17" s="55"/>
      <c r="G17" s="55"/>
      <c r="H17" s="56"/>
      <c r="I17" s="52"/>
      <c r="J17" s="28"/>
    </row>
    <row r="18" spans="1:10" s="4" customFormat="1" ht="23.25" customHeight="1">
      <c r="A18" s="84"/>
      <c r="B18" s="33"/>
      <c r="C18" s="32"/>
      <c r="D18" s="34"/>
      <c r="E18" s="53"/>
      <c r="F18" s="55"/>
      <c r="G18" s="55"/>
      <c r="H18" s="55"/>
      <c r="I18" s="52"/>
      <c r="J18" s="28"/>
    </row>
    <row r="19" spans="1:10" s="4" customFormat="1" ht="23.25" customHeight="1">
      <c r="A19" s="84"/>
      <c r="B19" s="33"/>
      <c r="C19" s="32"/>
      <c r="D19" s="34"/>
      <c r="E19" s="53"/>
      <c r="F19" s="55"/>
      <c r="G19" s="55"/>
      <c r="H19" s="55"/>
      <c r="I19" s="52"/>
      <c r="J19" s="28"/>
    </row>
    <row r="20" spans="1:10" s="4" customFormat="1" ht="23.25" customHeight="1">
      <c r="A20" s="84"/>
      <c r="B20" s="33"/>
      <c r="C20" s="32"/>
      <c r="D20" s="34"/>
      <c r="E20" s="53"/>
      <c r="F20" s="55"/>
      <c r="G20" s="55"/>
      <c r="H20" s="55"/>
      <c r="I20" s="52"/>
      <c r="J20" s="28"/>
    </row>
    <row r="21" spans="1:10" s="4" customFormat="1" ht="23.25" customHeight="1">
      <c r="A21" s="84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4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8"/>
      <c r="B23" s="36"/>
      <c r="C23" s="37"/>
      <c r="D23" s="38" t="s">
        <v>226</v>
      </c>
      <c r="E23" s="39">
        <f>SUM(E5:E22)</f>
        <v>3905800</v>
      </c>
      <c r="F23" s="40"/>
      <c r="G23" s="40"/>
      <c r="H23" s="40"/>
      <c r="I23" s="41">
        <f>E23/E4</f>
        <v>0.96468089310412963</v>
      </c>
      <c r="J23" s="42"/>
    </row>
    <row r="24" spans="1:10" s="4" customFormat="1" ht="24.95" customHeight="1">
      <c r="A24" s="84" t="s">
        <v>38</v>
      </c>
      <c r="B24" s="33">
        <v>44778</v>
      </c>
      <c r="C24" s="32" t="s">
        <v>43</v>
      </c>
      <c r="D24" s="34" t="s">
        <v>188</v>
      </c>
      <c r="E24" s="35">
        <v>28000</v>
      </c>
      <c r="F24" s="32" t="s">
        <v>189</v>
      </c>
      <c r="G24" s="32" t="s">
        <v>190</v>
      </c>
      <c r="H24" s="32" t="s">
        <v>191</v>
      </c>
      <c r="I24" s="29"/>
      <c r="J24" s="30"/>
    </row>
    <row r="25" spans="1:10" s="4" customFormat="1" ht="24.95" customHeight="1">
      <c r="A25" s="84"/>
      <c r="B25" s="33">
        <v>44798</v>
      </c>
      <c r="C25" s="32" t="s">
        <v>43</v>
      </c>
      <c r="D25" s="34" t="s">
        <v>67</v>
      </c>
      <c r="E25" s="35">
        <v>70000</v>
      </c>
      <c r="F25" s="32" t="s">
        <v>209</v>
      </c>
      <c r="G25" s="32" t="s">
        <v>210</v>
      </c>
      <c r="H25" s="32" t="s">
        <v>211</v>
      </c>
      <c r="I25" s="29"/>
      <c r="J25" s="30"/>
    </row>
    <row r="26" spans="1:10" s="4" customFormat="1" ht="24.95" customHeight="1">
      <c r="A26" s="84"/>
      <c r="B26" s="33">
        <v>44785</v>
      </c>
      <c r="C26" s="32" t="s">
        <v>43</v>
      </c>
      <c r="D26" s="34" t="s">
        <v>218</v>
      </c>
      <c r="E26" s="35">
        <v>45000</v>
      </c>
      <c r="F26" s="32" t="s">
        <v>219</v>
      </c>
      <c r="G26" s="32" t="s">
        <v>220</v>
      </c>
      <c r="H26" s="32">
        <v>7041342358</v>
      </c>
      <c r="I26" s="29"/>
      <c r="J26" s="30"/>
    </row>
    <row r="27" spans="1:10" s="4" customFormat="1" ht="24.95" customHeight="1">
      <c r="A27" s="84"/>
      <c r="B27" s="33"/>
      <c r="C27" s="32"/>
      <c r="D27" s="34"/>
      <c r="E27" s="35"/>
      <c r="F27" s="32"/>
      <c r="G27" s="32"/>
      <c r="H27" s="32"/>
      <c r="I27" s="29"/>
      <c r="J27" s="30"/>
    </row>
    <row r="28" spans="1:10" s="4" customFormat="1" ht="24.95" customHeight="1">
      <c r="A28" s="84"/>
      <c r="B28" s="33"/>
      <c r="C28" s="32"/>
      <c r="D28" s="34"/>
      <c r="E28" s="35"/>
      <c r="F28" s="32"/>
      <c r="G28" s="32"/>
      <c r="H28" s="32"/>
      <c r="I28" s="29"/>
      <c r="J28" s="30"/>
    </row>
    <row r="29" spans="1:10" s="4" customFormat="1" ht="24.95" customHeight="1">
      <c r="A29" s="84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4"/>
      <c r="B30" s="36"/>
      <c r="C30" s="37"/>
      <c r="D30" s="38" t="s">
        <v>74</v>
      </c>
      <c r="E30" s="43">
        <f>SUM(E24:E29)</f>
        <v>143000</v>
      </c>
      <c r="F30" s="40"/>
      <c r="G30" s="40"/>
      <c r="H30" s="40"/>
      <c r="I30" s="41">
        <f>E30/E4</f>
        <v>3.5319106895870381E-2</v>
      </c>
      <c r="J30" s="42"/>
    </row>
    <row r="31" spans="1:10" s="4" customFormat="1" ht="24.95" customHeight="1">
      <c r="A31" s="84" t="s">
        <v>45</v>
      </c>
      <c r="B31" s="33"/>
      <c r="C31" s="32"/>
      <c r="D31" s="34"/>
      <c r="E31" s="35"/>
      <c r="F31" s="32"/>
      <c r="G31" s="32"/>
      <c r="H31" s="32"/>
      <c r="I31" s="29"/>
      <c r="J31" s="30"/>
    </row>
    <row r="32" spans="1:10" s="4" customFormat="1" ht="24.95" customHeight="1">
      <c r="A32" s="84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4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4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4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4"/>
      <c r="B36" s="36"/>
      <c r="C36" s="44"/>
      <c r="D36" s="38" t="s">
        <v>44</v>
      </c>
      <c r="E36" s="43">
        <f>SUM(E31:E35)</f>
        <v>0</v>
      </c>
      <c r="F36" s="40"/>
      <c r="G36" s="40"/>
      <c r="H36" s="40"/>
      <c r="I36" s="41">
        <f>E36/E4</f>
        <v>0</v>
      </c>
      <c r="J36" s="45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25768-CFC3-4F46-826B-50E7BA3901E1}">
  <dimension ref="A1:J36"/>
  <sheetViews>
    <sheetView view="pageBreakPreview" zoomScaleNormal="100" zoomScaleSheetLayoutView="100" workbookViewId="0">
      <selection sqref="A1:J1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5" t="s">
        <v>228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 customHeight="1">
      <c r="A2" s="86" t="s">
        <v>229</v>
      </c>
      <c r="B2" s="86"/>
      <c r="C2" s="16"/>
      <c r="D2" s="17"/>
      <c r="E2" s="87" t="s">
        <v>30</v>
      </c>
      <c r="F2" s="87"/>
      <c r="G2" s="87"/>
      <c r="H2" s="87"/>
      <c r="I2" s="87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281</v>
      </c>
      <c r="E4" s="24">
        <f>E23+E30+E36</f>
        <v>1718800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4" t="s">
        <v>37</v>
      </c>
      <c r="B5" s="33">
        <v>44806</v>
      </c>
      <c r="C5" s="32" t="s">
        <v>43</v>
      </c>
      <c r="D5" s="34" t="s">
        <v>230</v>
      </c>
      <c r="E5" s="53">
        <v>23200</v>
      </c>
      <c r="F5" s="55" t="s">
        <v>231</v>
      </c>
      <c r="G5" s="55" t="s">
        <v>118</v>
      </c>
      <c r="H5" s="55" t="s">
        <v>119</v>
      </c>
      <c r="I5" s="48"/>
      <c r="J5" s="28"/>
    </row>
    <row r="6" spans="1:10" s="4" customFormat="1" ht="23.25" customHeight="1">
      <c r="A6" s="84"/>
      <c r="B6" s="33">
        <v>44809</v>
      </c>
      <c r="C6" s="32" t="s">
        <v>43</v>
      </c>
      <c r="D6" s="57" t="s">
        <v>236</v>
      </c>
      <c r="E6" s="53">
        <v>37000</v>
      </c>
      <c r="F6" s="55" t="s">
        <v>237</v>
      </c>
      <c r="G6" s="55" t="s">
        <v>238</v>
      </c>
      <c r="H6" s="55" t="s">
        <v>239</v>
      </c>
      <c r="I6" s="51"/>
      <c r="J6" s="28"/>
    </row>
    <row r="7" spans="1:10" s="4" customFormat="1" ht="23.25" customHeight="1">
      <c r="A7" s="84"/>
      <c r="B7" s="33">
        <v>44818</v>
      </c>
      <c r="C7" s="32" t="s">
        <v>43</v>
      </c>
      <c r="D7" s="57" t="s">
        <v>240</v>
      </c>
      <c r="E7" s="53">
        <v>76000</v>
      </c>
      <c r="F7" s="55" t="s">
        <v>241</v>
      </c>
      <c r="G7" s="55" t="s">
        <v>223</v>
      </c>
      <c r="H7" s="55" t="s">
        <v>224</v>
      </c>
      <c r="I7" s="52"/>
      <c r="J7" s="28"/>
    </row>
    <row r="8" spans="1:10" s="4" customFormat="1" ht="23.25" customHeight="1">
      <c r="A8" s="84"/>
      <c r="B8" s="33">
        <v>44819</v>
      </c>
      <c r="C8" s="32" t="s">
        <v>43</v>
      </c>
      <c r="D8" s="34" t="s">
        <v>242</v>
      </c>
      <c r="E8" s="53">
        <v>161000</v>
      </c>
      <c r="F8" s="55" t="s">
        <v>243</v>
      </c>
      <c r="G8" s="55" t="s">
        <v>92</v>
      </c>
      <c r="H8" s="55" t="s">
        <v>93</v>
      </c>
      <c r="I8" s="52"/>
      <c r="J8" s="28"/>
    </row>
    <row r="9" spans="1:10" s="4" customFormat="1" ht="23.25" customHeight="1">
      <c r="A9" s="84"/>
      <c r="B9" s="33">
        <v>44819</v>
      </c>
      <c r="C9" s="32" t="s">
        <v>43</v>
      </c>
      <c r="D9" s="34" t="s">
        <v>244</v>
      </c>
      <c r="E9" s="53">
        <v>17900</v>
      </c>
      <c r="F9" s="55" t="s">
        <v>245</v>
      </c>
      <c r="G9" s="55" t="s">
        <v>118</v>
      </c>
      <c r="H9" s="55" t="s">
        <v>119</v>
      </c>
      <c r="I9" s="52"/>
      <c r="J9" s="28"/>
    </row>
    <row r="10" spans="1:10" s="4" customFormat="1" ht="23.25" customHeight="1">
      <c r="A10" s="84"/>
      <c r="B10" s="33">
        <v>44820</v>
      </c>
      <c r="C10" s="32" t="s">
        <v>43</v>
      </c>
      <c r="D10" s="34" t="s">
        <v>246</v>
      </c>
      <c r="E10" s="53">
        <v>20000</v>
      </c>
      <c r="F10" s="55" t="s">
        <v>247</v>
      </c>
      <c r="G10" s="55" t="s">
        <v>110</v>
      </c>
      <c r="H10" s="56" t="s">
        <v>111</v>
      </c>
      <c r="I10" s="52"/>
      <c r="J10" s="28"/>
    </row>
    <row r="11" spans="1:10" s="4" customFormat="1" ht="23.25" customHeight="1">
      <c r="A11" s="84"/>
      <c r="B11" s="33">
        <v>44824</v>
      </c>
      <c r="C11" s="32" t="s">
        <v>43</v>
      </c>
      <c r="D11" s="34" t="s">
        <v>248</v>
      </c>
      <c r="E11" s="53">
        <v>112800</v>
      </c>
      <c r="F11" s="55" t="s">
        <v>249</v>
      </c>
      <c r="G11" s="55" t="s">
        <v>198</v>
      </c>
      <c r="H11" s="56" t="s">
        <v>199</v>
      </c>
      <c r="I11" s="52"/>
      <c r="J11" s="28"/>
    </row>
    <row r="12" spans="1:10" s="4" customFormat="1" ht="23.25" customHeight="1">
      <c r="A12" s="84"/>
      <c r="B12" s="33">
        <v>44825</v>
      </c>
      <c r="C12" s="32" t="s">
        <v>43</v>
      </c>
      <c r="D12" s="34" t="s">
        <v>255</v>
      </c>
      <c r="E12" s="53">
        <v>42500</v>
      </c>
      <c r="F12" s="55" t="s">
        <v>256</v>
      </c>
      <c r="G12" s="55" t="s">
        <v>46</v>
      </c>
      <c r="H12" s="56" t="s">
        <v>257</v>
      </c>
      <c r="I12" s="52"/>
      <c r="J12" s="28"/>
    </row>
    <row r="13" spans="1:10" s="4" customFormat="1" ht="23.25" customHeight="1">
      <c r="A13" s="84"/>
      <c r="B13" s="33">
        <v>44825</v>
      </c>
      <c r="C13" s="32" t="s">
        <v>43</v>
      </c>
      <c r="D13" s="34" t="s">
        <v>252</v>
      </c>
      <c r="E13" s="53">
        <v>80100</v>
      </c>
      <c r="F13" s="55" t="s">
        <v>245</v>
      </c>
      <c r="G13" s="55" t="s">
        <v>253</v>
      </c>
      <c r="H13" s="56" t="s">
        <v>254</v>
      </c>
      <c r="I13" s="52"/>
      <c r="J13" s="28"/>
    </row>
    <row r="14" spans="1:10" s="4" customFormat="1" ht="23.25" customHeight="1">
      <c r="A14" s="84"/>
      <c r="B14" s="33">
        <v>44827</v>
      </c>
      <c r="C14" s="32" t="s">
        <v>43</v>
      </c>
      <c r="D14" s="34" t="s">
        <v>258</v>
      </c>
      <c r="E14" s="53">
        <v>30900</v>
      </c>
      <c r="F14" s="55" t="s">
        <v>245</v>
      </c>
      <c r="G14" s="55" t="s">
        <v>259</v>
      </c>
      <c r="H14" s="56" t="s">
        <v>260</v>
      </c>
      <c r="I14" s="52"/>
      <c r="J14" s="28"/>
    </row>
    <row r="15" spans="1:10" s="4" customFormat="1" ht="23.25" customHeight="1">
      <c r="A15" s="84"/>
      <c r="B15" s="33">
        <v>44827</v>
      </c>
      <c r="C15" s="32" t="s">
        <v>43</v>
      </c>
      <c r="D15" s="34" t="s">
        <v>258</v>
      </c>
      <c r="E15" s="53">
        <v>74100</v>
      </c>
      <c r="F15" s="55" t="s">
        <v>245</v>
      </c>
      <c r="G15" s="55" t="s">
        <v>261</v>
      </c>
      <c r="H15" s="56" t="s">
        <v>262</v>
      </c>
      <c r="I15" s="52"/>
      <c r="J15" s="28"/>
    </row>
    <row r="16" spans="1:10" s="4" customFormat="1" ht="23.25" customHeight="1">
      <c r="A16" s="84"/>
      <c r="B16" s="33">
        <v>44827</v>
      </c>
      <c r="C16" s="32" t="s">
        <v>43</v>
      </c>
      <c r="D16" s="34" t="s">
        <v>263</v>
      </c>
      <c r="E16" s="53">
        <v>189000</v>
      </c>
      <c r="F16" s="55" t="s">
        <v>243</v>
      </c>
      <c r="G16" s="55" t="s">
        <v>264</v>
      </c>
      <c r="H16" s="56" t="s">
        <v>265</v>
      </c>
      <c r="I16" s="52"/>
      <c r="J16" s="28"/>
    </row>
    <row r="17" spans="1:10" s="4" customFormat="1" ht="23.25" customHeight="1">
      <c r="A17" s="84"/>
      <c r="B17" s="33">
        <v>44830</v>
      </c>
      <c r="C17" s="32" t="s">
        <v>43</v>
      </c>
      <c r="D17" s="34" t="s">
        <v>266</v>
      </c>
      <c r="E17" s="53">
        <v>124000</v>
      </c>
      <c r="F17" s="55" t="s">
        <v>174</v>
      </c>
      <c r="G17" s="55" t="s">
        <v>106</v>
      </c>
      <c r="H17" s="56" t="s">
        <v>267</v>
      </c>
      <c r="I17" s="52"/>
      <c r="J17" s="28"/>
    </row>
    <row r="18" spans="1:10" s="4" customFormat="1" ht="23.25" customHeight="1">
      <c r="A18" s="84"/>
      <c r="B18" s="33">
        <v>44831</v>
      </c>
      <c r="C18" s="32" t="s">
        <v>43</v>
      </c>
      <c r="D18" s="34" t="s">
        <v>272</v>
      </c>
      <c r="E18" s="53">
        <v>265000</v>
      </c>
      <c r="F18" s="55" t="s">
        <v>273</v>
      </c>
      <c r="G18" s="55" t="s">
        <v>274</v>
      </c>
      <c r="H18" s="55" t="s">
        <v>172</v>
      </c>
      <c r="I18" s="52"/>
      <c r="J18" s="28"/>
    </row>
    <row r="19" spans="1:10" s="4" customFormat="1" ht="23.25" customHeight="1">
      <c r="A19" s="84"/>
      <c r="B19" s="33">
        <v>44832</v>
      </c>
      <c r="C19" s="32" t="s">
        <v>43</v>
      </c>
      <c r="D19" s="34" t="s">
        <v>268</v>
      </c>
      <c r="E19" s="53">
        <v>93000</v>
      </c>
      <c r="F19" s="55" t="s">
        <v>269</v>
      </c>
      <c r="G19" s="55" t="s">
        <v>270</v>
      </c>
      <c r="H19" s="55" t="s">
        <v>271</v>
      </c>
      <c r="I19" s="52"/>
      <c r="J19" s="28"/>
    </row>
    <row r="20" spans="1:10" s="4" customFormat="1" ht="23.25" customHeight="1">
      <c r="A20" s="84"/>
      <c r="B20" s="33">
        <v>44832</v>
      </c>
      <c r="C20" s="32" t="s">
        <v>43</v>
      </c>
      <c r="D20" s="34" t="s">
        <v>275</v>
      </c>
      <c r="E20" s="53">
        <v>150000</v>
      </c>
      <c r="F20" s="55" t="s">
        <v>276</v>
      </c>
      <c r="G20" s="55" t="s">
        <v>277</v>
      </c>
      <c r="H20" s="55" t="s">
        <v>278</v>
      </c>
      <c r="I20" s="52"/>
      <c r="J20" s="28"/>
    </row>
    <row r="21" spans="1:10" s="4" customFormat="1" ht="23.25" customHeight="1">
      <c r="A21" s="84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4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8"/>
      <c r="B23" s="36"/>
      <c r="C23" s="37"/>
      <c r="D23" s="38" t="s">
        <v>279</v>
      </c>
      <c r="E23" s="39">
        <f>SUM(E5:E22)</f>
        <v>1496500</v>
      </c>
      <c r="F23" s="40"/>
      <c r="G23" s="40"/>
      <c r="H23" s="40"/>
      <c r="I23" s="41">
        <f>E23/E4</f>
        <v>0.8706655806376542</v>
      </c>
      <c r="J23" s="42"/>
    </row>
    <row r="24" spans="1:10" s="4" customFormat="1" ht="24.95" customHeight="1">
      <c r="A24" s="84" t="s">
        <v>38</v>
      </c>
      <c r="B24" s="33">
        <v>44824</v>
      </c>
      <c r="C24" s="32" t="s">
        <v>43</v>
      </c>
      <c r="D24" s="34" t="s">
        <v>250</v>
      </c>
      <c r="E24" s="35">
        <v>83000</v>
      </c>
      <c r="F24" s="32" t="s">
        <v>251</v>
      </c>
      <c r="G24" s="32" t="s">
        <v>142</v>
      </c>
      <c r="H24" s="32" t="s">
        <v>143</v>
      </c>
      <c r="I24" s="29"/>
      <c r="J24" s="30"/>
    </row>
    <row r="25" spans="1:10" s="4" customFormat="1" ht="24.95" customHeight="1">
      <c r="A25" s="84"/>
      <c r="B25" s="33"/>
      <c r="C25" s="32"/>
      <c r="D25" s="34"/>
      <c r="E25" s="35"/>
      <c r="F25" s="32"/>
      <c r="G25" s="32"/>
      <c r="H25" s="32"/>
      <c r="I25" s="29"/>
      <c r="J25" s="30"/>
    </row>
    <row r="26" spans="1:10" s="4" customFormat="1" ht="24.95" customHeight="1">
      <c r="A26" s="84"/>
      <c r="B26" s="33"/>
      <c r="C26" s="32"/>
      <c r="D26" s="34"/>
      <c r="E26" s="35"/>
      <c r="F26" s="32"/>
      <c r="G26" s="32"/>
      <c r="H26" s="32"/>
      <c r="I26" s="29"/>
      <c r="J26" s="30"/>
    </row>
    <row r="27" spans="1:10" s="4" customFormat="1" ht="24.95" customHeight="1">
      <c r="A27" s="84"/>
      <c r="B27" s="33"/>
      <c r="C27" s="32"/>
      <c r="D27" s="34"/>
      <c r="E27" s="35"/>
      <c r="F27" s="32"/>
      <c r="G27" s="32"/>
      <c r="H27" s="32"/>
      <c r="I27" s="29"/>
      <c r="J27" s="30"/>
    </row>
    <row r="28" spans="1:10" s="4" customFormat="1" ht="24.95" customHeight="1">
      <c r="A28" s="84"/>
      <c r="B28" s="33"/>
      <c r="C28" s="32"/>
      <c r="D28" s="34"/>
      <c r="E28" s="35"/>
      <c r="F28" s="32"/>
      <c r="G28" s="32"/>
      <c r="H28" s="32"/>
      <c r="I28" s="29"/>
      <c r="J28" s="30"/>
    </row>
    <row r="29" spans="1:10" s="4" customFormat="1" ht="24.95" customHeight="1">
      <c r="A29" s="84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4"/>
      <c r="B30" s="36"/>
      <c r="C30" s="37"/>
      <c r="D30" s="38" t="s">
        <v>280</v>
      </c>
      <c r="E30" s="43">
        <f>SUM(E24:E29)</f>
        <v>83000</v>
      </c>
      <c r="F30" s="40"/>
      <c r="G30" s="40"/>
      <c r="H30" s="40"/>
      <c r="I30" s="41">
        <f>E30/E4</f>
        <v>4.82895043053293E-2</v>
      </c>
      <c r="J30" s="42"/>
    </row>
    <row r="31" spans="1:10" s="4" customFormat="1" ht="24.95" customHeight="1">
      <c r="A31" s="84" t="s">
        <v>45</v>
      </c>
      <c r="B31" s="33">
        <v>44806</v>
      </c>
      <c r="C31" s="32" t="s">
        <v>43</v>
      </c>
      <c r="D31" s="34" t="s">
        <v>232</v>
      </c>
      <c r="E31" s="53">
        <v>139300</v>
      </c>
      <c r="F31" s="32" t="s">
        <v>233</v>
      </c>
      <c r="G31" s="32" t="s">
        <v>234</v>
      </c>
      <c r="H31" s="32" t="s">
        <v>235</v>
      </c>
      <c r="I31" s="29"/>
      <c r="J31" s="30"/>
    </row>
    <row r="32" spans="1:10" s="4" customFormat="1" ht="24.95" customHeight="1">
      <c r="A32" s="84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4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4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4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4"/>
      <c r="B36" s="36"/>
      <c r="C36" s="44"/>
      <c r="D36" s="38" t="s">
        <v>280</v>
      </c>
      <c r="E36" s="43">
        <f>SUM(E31:E35)</f>
        <v>139300</v>
      </c>
      <c r="F36" s="40"/>
      <c r="G36" s="40"/>
      <c r="H36" s="40"/>
      <c r="I36" s="41">
        <f>E36/E4</f>
        <v>8.1044915057016526E-2</v>
      </c>
      <c r="J36" s="45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B43A7-D217-4BD7-ADDA-D482D1B1C73B}">
  <dimension ref="A1:J36"/>
  <sheetViews>
    <sheetView view="pageBreakPreview" zoomScaleNormal="100" zoomScaleSheetLayoutView="100" workbookViewId="0">
      <selection sqref="A1:J1"/>
    </sheetView>
  </sheetViews>
  <sheetFormatPr defaultRowHeight="13.5"/>
  <cols>
    <col min="1" max="1" width="16" style="3" customWidth="1"/>
    <col min="2" max="2" width="9.6640625" style="3" customWidth="1"/>
    <col min="3" max="3" width="9.77734375" style="1" customWidth="1"/>
    <col min="4" max="4" width="32.88671875" style="15" customWidth="1"/>
    <col min="5" max="5" width="14" style="2" bestFit="1" customWidth="1"/>
    <col min="6" max="6" width="17.77734375" style="2" customWidth="1"/>
    <col min="7" max="7" width="15.88671875" style="2" customWidth="1"/>
    <col min="8" max="8" width="14.6640625" style="2" bestFit="1" customWidth="1"/>
    <col min="9" max="9" width="9.88671875" style="12" customWidth="1"/>
    <col min="10" max="10" width="7.109375" style="1" bestFit="1" customWidth="1"/>
    <col min="11" max="16384" width="8.88671875" style="1"/>
  </cols>
  <sheetData>
    <row r="1" spans="1:10" s="5" customFormat="1" ht="55.5" customHeight="1">
      <c r="A1" s="85" t="s">
        <v>282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ht="21" customHeight="1">
      <c r="A2" s="86" t="s">
        <v>283</v>
      </c>
      <c r="B2" s="86"/>
      <c r="C2" s="16"/>
      <c r="D2" s="17"/>
      <c r="E2" s="87" t="s">
        <v>30</v>
      </c>
      <c r="F2" s="87"/>
      <c r="G2" s="87"/>
      <c r="H2" s="87"/>
      <c r="I2" s="87"/>
      <c r="J2" s="16"/>
    </row>
    <row r="3" spans="1:10" s="13" customFormat="1" ht="24" customHeight="1">
      <c r="A3" s="18" t="s">
        <v>15</v>
      </c>
      <c r="B3" s="18" t="s">
        <v>31</v>
      </c>
      <c r="C3" s="18" t="s">
        <v>15</v>
      </c>
      <c r="D3" s="18" t="s">
        <v>39</v>
      </c>
      <c r="E3" s="19" t="s">
        <v>16</v>
      </c>
      <c r="F3" s="19" t="s">
        <v>32</v>
      </c>
      <c r="G3" s="19" t="s">
        <v>33</v>
      </c>
      <c r="H3" s="19" t="s">
        <v>34</v>
      </c>
      <c r="I3" s="20" t="s">
        <v>35</v>
      </c>
      <c r="J3" s="19" t="s">
        <v>36</v>
      </c>
    </row>
    <row r="4" spans="1:10" s="4" customFormat="1" ht="24" customHeight="1">
      <c r="A4" s="21"/>
      <c r="B4" s="21"/>
      <c r="C4" s="22"/>
      <c r="D4" s="23" t="s">
        <v>301</v>
      </c>
      <c r="E4" s="24">
        <f>E23+E30+E36</f>
        <v>946400</v>
      </c>
      <c r="F4" s="25"/>
      <c r="G4" s="25"/>
      <c r="H4" s="25"/>
      <c r="I4" s="26">
        <f>I23+I30+I36</f>
        <v>1</v>
      </c>
      <c r="J4" s="24"/>
    </row>
    <row r="5" spans="1:10" s="4" customFormat="1" ht="23.25" customHeight="1">
      <c r="A5" s="84" t="s">
        <v>37</v>
      </c>
      <c r="B5" s="33">
        <v>44840</v>
      </c>
      <c r="C5" s="32" t="s">
        <v>43</v>
      </c>
      <c r="D5" s="34" t="s">
        <v>284</v>
      </c>
      <c r="E5" s="53">
        <v>150000</v>
      </c>
      <c r="F5" s="55" t="s">
        <v>53</v>
      </c>
      <c r="G5" s="55" t="s">
        <v>285</v>
      </c>
      <c r="H5" s="55" t="s">
        <v>286</v>
      </c>
      <c r="I5" s="48"/>
      <c r="J5" s="28"/>
    </row>
    <row r="6" spans="1:10" s="4" customFormat="1" ht="23.25" customHeight="1">
      <c r="A6" s="84"/>
      <c r="B6" s="33">
        <v>44841</v>
      </c>
      <c r="C6" s="32" t="s">
        <v>43</v>
      </c>
      <c r="D6" s="57" t="s">
        <v>287</v>
      </c>
      <c r="E6" s="53">
        <v>102000</v>
      </c>
      <c r="F6" s="55" t="s">
        <v>288</v>
      </c>
      <c r="G6" s="55" t="s">
        <v>289</v>
      </c>
      <c r="H6" s="55" t="s">
        <v>290</v>
      </c>
      <c r="I6" s="51"/>
      <c r="J6" s="28"/>
    </row>
    <row r="7" spans="1:10" s="4" customFormat="1" ht="23.25" customHeight="1">
      <c r="A7" s="84"/>
      <c r="B7" s="33">
        <v>44847</v>
      </c>
      <c r="C7" s="32" t="s">
        <v>43</v>
      </c>
      <c r="D7" s="57" t="s">
        <v>291</v>
      </c>
      <c r="E7" s="53">
        <v>85700</v>
      </c>
      <c r="F7" s="55" t="s">
        <v>292</v>
      </c>
      <c r="G7" s="55" t="s">
        <v>293</v>
      </c>
      <c r="H7" s="55" t="s">
        <v>178</v>
      </c>
      <c r="I7" s="52"/>
      <c r="J7" s="28"/>
    </row>
    <row r="8" spans="1:10" s="4" customFormat="1" ht="23.25" customHeight="1">
      <c r="A8" s="84"/>
      <c r="B8" s="33">
        <v>44848</v>
      </c>
      <c r="C8" s="32" t="s">
        <v>43</v>
      </c>
      <c r="D8" s="34" t="s">
        <v>294</v>
      </c>
      <c r="E8" s="53">
        <v>122200</v>
      </c>
      <c r="F8" s="55" t="s">
        <v>288</v>
      </c>
      <c r="G8" s="55" t="s">
        <v>293</v>
      </c>
      <c r="H8" s="55" t="s">
        <v>178</v>
      </c>
      <c r="I8" s="52"/>
      <c r="J8" s="28"/>
    </row>
    <row r="9" spans="1:10" s="4" customFormat="1" ht="23.25" customHeight="1">
      <c r="A9" s="84"/>
      <c r="B9" s="33">
        <v>44852</v>
      </c>
      <c r="C9" s="32" t="s">
        <v>43</v>
      </c>
      <c r="D9" s="34" t="s">
        <v>295</v>
      </c>
      <c r="E9" s="53">
        <v>402500</v>
      </c>
      <c r="F9" s="55" t="s">
        <v>296</v>
      </c>
      <c r="G9" s="55" t="s">
        <v>297</v>
      </c>
      <c r="H9" s="55" t="s">
        <v>187</v>
      </c>
      <c r="I9" s="52"/>
      <c r="J9" s="28"/>
    </row>
    <row r="10" spans="1:10" s="4" customFormat="1" ht="23.25" customHeight="1">
      <c r="A10" s="84"/>
      <c r="B10" s="33">
        <v>44861</v>
      </c>
      <c r="C10" s="32" t="s">
        <v>43</v>
      </c>
      <c r="D10" s="34" t="s">
        <v>298</v>
      </c>
      <c r="E10" s="53">
        <v>84000</v>
      </c>
      <c r="F10" s="55" t="s">
        <v>276</v>
      </c>
      <c r="G10" s="55" t="s">
        <v>299</v>
      </c>
      <c r="H10" s="56" t="s">
        <v>300</v>
      </c>
      <c r="I10" s="52"/>
      <c r="J10" s="28"/>
    </row>
    <row r="11" spans="1:10" s="4" customFormat="1" ht="23.25" customHeight="1">
      <c r="A11" s="84"/>
      <c r="B11" s="33"/>
      <c r="C11" s="32"/>
      <c r="D11" s="34"/>
      <c r="E11" s="53"/>
      <c r="F11" s="55"/>
      <c r="G11" s="55"/>
      <c r="H11" s="56"/>
      <c r="I11" s="52"/>
      <c r="J11" s="28"/>
    </row>
    <row r="12" spans="1:10" s="4" customFormat="1" ht="23.25" customHeight="1">
      <c r="A12" s="84"/>
      <c r="B12" s="33"/>
      <c r="C12" s="32"/>
      <c r="D12" s="34"/>
      <c r="E12" s="53"/>
      <c r="F12" s="55"/>
      <c r="G12" s="55"/>
      <c r="H12" s="56"/>
      <c r="I12" s="52"/>
      <c r="J12" s="28"/>
    </row>
    <row r="13" spans="1:10" s="4" customFormat="1" ht="23.25" customHeight="1">
      <c r="A13" s="84"/>
      <c r="B13" s="33"/>
      <c r="C13" s="32"/>
      <c r="D13" s="34"/>
      <c r="E13" s="53"/>
      <c r="F13" s="55"/>
      <c r="G13" s="55"/>
      <c r="H13" s="56"/>
      <c r="I13" s="52"/>
      <c r="J13" s="28"/>
    </row>
    <row r="14" spans="1:10" s="4" customFormat="1" ht="23.25" customHeight="1">
      <c r="A14" s="84"/>
      <c r="B14" s="33"/>
      <c r="C14" s="32"/>
      <c r="D14" s="34"/>
      <c r="E14" s="53"/>
      <c r="F14" s="55"/>
      <c r="G14" s="55"/>
      <c r="H14" s="56"/>
      <c r="I14" s="52"/>
      <c r="J14" s="28"/>
    </row>
    <row r="15" spans="1:10" s="4" customFormat="1" ht="23.25" customHeight="1">
      <c r="A15" s="84"/>
      <c r="B15" s="33"/>
      <c r="C15" s="32"/>
      <c r="D15" s="34"/>
      <c r="E15" s="53"/>
      <c r="F15" s="55"/>
      <c r="G15" s="55"/>
      <c r="H15" s="56"/>
      <c r="I15" s="52"/>
      <c r="J15" s="28"/>
    </row>
    <row r="16" spans="1:10" s="4" customFormat="1" ht="23.25" customHeight="1">
      <c r="A16" s="84"/>
      <c r="B16" s="33"/>
      <c r="C16" s="32"/>
      <c r="D16" s="34"/>
      <c r="E16" s="53"/>
      <c r="F16" s="55"/>
      <c r="G16" s="55"/>
      <c r="H16" s="56"/>
      <c r="I16" s="52"/>
      <c r="J16" s="28"/>
    </row>
    <row r="17" spans="1:10" s="4" customFormat="1" ht="23.25" customHeight="1">
      <c r="A17" s="84"/>
      <c r="B17" s="33"/>
      <c r="C17" s="32"/>
      <c r="D17" s="34"/>
      <c r="E17" s="53"/>
      <c r="F17" s="55"/>
      <c r="G17" s="55"/>
      <c r="H17" s="56"/>
      <c r="I17" s="52"/>
      <c r="J17" s="28"/>
    </row>
    <row r="18" spans="1:10" s="4" customFormat="1" ht="23.25" customHeight="1">
      <c r="A18" s="84"/>
      <c r="B18" s="33"/>
      <c r="C18" s="32"/>
      <c r="D18" s="34"/>
      <c r="E18" s="53"/>
      <c r="F18" s="55"/>
      <c r="G18" s="55"/>
      <c r="H18" s="55"/>
      <c r="I18" s="52"/>
      <c r="J18" s="28"/>
    </row>
    <row r="19" spans="1:10" s="4" customFormat="1" ht="23.25" customHeight="1">
      <c r="A19" s="84"/>
      <c r="B19" s="33"/>
      <c r="C19" s="32"/>
      <c r="D19" s="34"/>
      <c r="E19" s="53"/>
      <c r="F19" s="55"/>
      <c r="G19" s="55"/>
      <c r="H19" s="55"/>
      <c r="I19" s="52"/>
      <c r="J19" s="28"/>
    </row>
    <row r="20" spans="1:10" s="4" customFormat="1" ht="23.25" customHeight="1">
      <c r="A20" s="84"/>
      <c r="B20" s="33"/>
      <c r="C20" s="32"/>
      <c r="D20" s="34"/>
      <c r="E20" s="53"/>
      <c r="F20" s="55"/>
      <c r="G20" s="55"/>
      <c r="H20" s="55"/>
      <c r="I20" s="52"/>
      <c r="J20" s="28"/>
    </row>
    <row r="21" spans="1:10" s="4" customFormat="1" ht="23.25" customHeight="1">
      <c r="A21" s="84"/>
      <c r="B21" s="33"/>
      <c r="C21" s="32"/>
      <c r="D21" s="34"/>
      <c r="E21" s="35"/>
      <c r="F21" s="49"/>
      <c r="G21" s="49"/>
      <c r="H21" s="49"/>
      <c r="I21" s="50"/>
      <c r="J21" s="28"/>
    </row>
    <row r="22" spans="1:10" s="4" customFormat="1" ht="23.25" customHeight="1">
      <c r="A22" s="84"/>
      <c r="B22" s="33"/>
      <c r="C22" s="32"/>
      <c r="D22" s="34"/>
      <c r="E22" s="35"/>
      <c r="F22" s="32"/>
      <c r="G22" s="32"/>
      <c r="H22" s="32"/>
      <c r="I22" s="27"/>
      <c r="J22" s="28"/>
    </row>
    <row r="23" spans="1:10" s="4" customFormat="1" ht="24" customHeight="1">
      <c r="A23" s="88"/>
      <c r="B23" s="36"/>
      <c r="C23" s="37"/>
      <c r="D23" s="38" t="s">
        <v>159</v>
      </c>
      <c r="E23" s="39">
        <f>SUM(E5:E22)</f>
        <v>946400</v>
      </c>
      <c r="F23" s="40"/>
      <c r="G23" s="40"/>
      <c r="H23" s="40"/>
      <c r="I23" s="41">
        <f>E23/E4</f>
        <v>1</v>
      </c>
      <c r="J23" s="42"/>
    </row>
    <row r="24" spans="1:10" s="4" customFormat="1" ht="24.95" customHeight="1">
      <c r="A24" s="84" t="s">
        <v>38</v>
      </c>
      <c r="B24" s="33"/>
      <c r="C24" s="32"/>
      <c r="D24" s="34"/>
      <c r="E24" s="35"/>
      <c r="F24" s="32"/>
      <c r="G24" s="32"/>
      <c r="H24" s="32"/>
      <c r="I24" s="29"/>
      <c r="J24" s="30"/>
    </row>
    <row r="25" spans="1:10" s="4" customFormat="1" ht="24.95" customHeight="1">
      <c r="A25" s="84"/>
      <c r="B25" s="33"/>
      <c r="C25" s="32"/>
      <c r="D25" s="34"/>
      <c r="E25" s="35"/>
      <c r="F25" s="32"/>
      <c r="G25" s="32"/>
      <c r="H25" s="32"/>
      <c r="I25" s="29"/>
      <c r="J25" s="30"/>
    </row>
    <row r="26" spans="1:10" s="4" customFormat="1" ht="24.95" customHeight="1">
      <c r="A26" s="84"/>
      <c r="B26" s="33"/>
      <c r="C26" s="32"/>
      <c r="D26" s="34"/>
      <c r="E26" s="35"/>
      <c r="F26" s="32"/>
      <c r="G26" s="32"/>
      <c r="H26" s="32"/>
      <c r="I26" s="29"/>
      <c r="J26" s="30"/>
    </row>
    <row r="27" spans="1:10" s="4" customFormat="1" ht="24.95" customHeight="1">
      <c r="A27" s="84"/>
      <c r="B27" s="33"/>
      <c r="C27" s="32"/>
      <c r="D27" s="34"/>
      <c r="E27" s="35"/>
      <c r="F27" s="32"/>
      <c r="G27" s="32"/>
      <c r="H27" s="32"/>
      <c r="I27" s="29"/>
      <c r="J27" s="30"/>
    </row>
    <row r="28" spans="1:10" s="4" customFormat="1" ht="24.95" customHeight="1">
      <c r="A28" s="84"/>
      <c r="B28" s="33"/>
      <c r="C28" s="32"/>
      <c r="D28" s="34"/>
      <c r="E28" s="35"/>
      <c r="F28" s="32"/>
      <c r="G28" s="32"/>
      <c r="H28" s="32"/>
      <c r="I28" s="29"/>
      <c r="J28" s="30"/>
    </row>
    <row r="29" spans="1:10" s="4" customFormat="1" ht="24.95" customHeight="1">
      <c r="A29" s="84"/>
      <c r="B29" s="33"/>
      <c r="C29" s="32"/>
      <c r="D29" s="34"/>
      <c r="E29" s="35"/>
      <c r="F29" s="32"/>
      <c r="G29" s="32"/>
      <c r="H29" s="32"/>
      <c r="I29" s="29"/>
      <c r="J29" s="30"/>
    </row>
    <row r="30" spans="1:10" s="4" customFormat="1" ht="24.95" customHeight="1">
      <c r="A30" s="84"/>
      <c r="B30" s="36"/>
      <c r="C30" s="37"/>
      <c r="D30" s="38" t="s">
        <v>44</v>
      </c>
      <c r="E30" s="43">
        <f>SUM(E24:E29)</f>
        <v>0</v>
      </c>
      <c r="F30" s="40"/>
      <c r="G30" s="40"/>
      <c r="H30" s="40"/>
      <c r="I30" s="41">
        <f>E30/E4</f>
        <v>0</v>
      </c>
      <c r="J30" s="42"/>
    </row>
    <row r="31" spans="1:10" s="4" customFormat="1" ht="24.95" customHeight="1">
      <c r="A31" s="84" t="s">
        <v>45</v>
      </c>
      <c r="B31" s="33"/>
      <c r="C31" s="32"/>
      <c r="D31" s="34"/>
      <c r="E31" s="53"/>
      <c r="F31" s="32"/>
      <c r="G31" s="32"/>
      <c r="H31" s="32"/>
      <c r="I31" s="29"/>
      <c r="J31" s="30"/>
    </row>
    <row r="32" spans="1:10" s="4" customFormat="1" ht="24.95" customHeight="1">
      <c r="A32" s="84"/>
      <c r="B32" s="33"/>
      <c r="C32" s="32"/>
      <c r="D32" s="34"/>
      <c r="E32" s="35"/>
      <c r="F32" s="32"/>
      <c r="G32" s="32"/>
      <c r="H32" s="32"/>
      <c r="I32" s="29"/>
      <c r="J32" s="30"/>
    </row>
    <row r="33" spans="1:10" s="4" customFormat="1" ht="24.95" customHeight="1">
      <c r="A33" s="84"/>
      <c r="B33" s="33"/>
      <c r="C33" s="32"/>
      <c r="D33" s="34"/>
      <c r="E33" s="35"/>
      <c r="F33" s="32"/>
      <c r="G33" s="32"/>
      <c r="H33" s="32"/>
      <c r="I33" s="29"/>
      <c r="J33" s="30"/>
    </row>
    <row r="34" spans="1:10" s="4" customFormat="1" ht="24.95" customHeight="1">
      <c r="A34" s="84"/>
      <c r="B34" s="33"/>
      <c r="C34" s="32"/>
      <c r="D34" s="34"/>
      <c r="E34" s="35"/>
      <c r="F34" s="32"/>
      <c r="G34" s="32"/>
      <c r="H34" s="32"/>
      <c r="I34" s="29"/>
      <c r="J34" s="30"/>
    </row>
    <row r="35" spans="1:10" s="4" customFormat="1" ht="24.95" customHeight="1">
      <c r="A35" s="84"/>
      <c r="B35" s="33"/>
      <c r="C35" s="32"/>
      <c r="D35" s="34"/>
      <c r="E35" s="35"/>
      <c r="F35" s="32"/>
      <c r="G35" s="32"/>
      <c r="H35" s="32"/>
      <c r="I35" s="29"/>
      <c r="J35" s="30"/>
    </row>
    <row r="36" spans="1:10" s="4" customFormat="1" ht="24.95" customHeight="1">
      <c r="A36" s="84"/>
      <c r="B36" s="36"/>
      <c r="C36" s="44"/>
      <c r="D36" s="38" t="s">
        <v>44</v>
      </c>
      <c r="E36" s="43">
        <f>SUM(E31:E35)</f>
        <v>0</v>
      </c>
      <c r="F36" s="40"/>
      <c r="G36" s="40"/>
      <c r="H36" s="40"/>
      <c r="I36" s="41">
        <f>E36/E4</f>
        <v>0</v>
      </c>
      <c r="J36" s="45"/>
    </row>
  </sheetData>
  <mergeCells count="6">
    <mergeCell ref="A31:A36"/>
    <mergeCell ref="A1:J1"/>
    <mergeCell ref="A2:B2"/>
    <mergeCell ref="E2:I2"/>
    <mergeCell ref="A5:A23"/>
    <mergeCell ref="A24:A30"/>
  </mergeCells>
  <phoneticPr fontId="2" type="noConversion"/>
  <pageMargins left="0.31496062992125984" right="0.15748031496062992" top="0.43307086614173229" bottom="0.39370078740157483" header="0.31496062992125984" footer="0.19685039370078741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 지정된 범위</vt:lpstr>
      </vt:variant>
      <vt:variant>
        <vt:i4>1</vt:i4>
      </vt:variant>
    </vt:vector>
  </HeadingPairs>
  <TitlesOfParts>
    <vt:vector size="11" baseType="lpstr">
      <vt:lpstr>기획처 업무추진비 집행 내역</vt:lpstr>
      <vt:lpstr>3월 세부 집행 내역 </vt:lpstr>
      <vt:lpstr>4월 세부 집행 내역 </vt:lpstr>
      <vt:lpstr>5월 세부 집행 내역  </vt:lpstr>
      <vt:lpstr>6월 세부 집행 내역 </vt:lpstr>
      <vt:lpstr>7월 세부 집행 내역  </vt:lpstr>
      <vt:lpstr>8월 세부 집행 내역  </vt:lpstr>
      <vt:lpstr>9월 세부 집행 내역  </vt:lpstr>
      <vt:lpstr>10월 세부 집행 내역  </vt:lpstr>
      <vt:lpstr>11월 세부 집행 내역  </vt:lpstr>
      <vt:lpstr>'기획처 업무추진비 집행 내역'!Print_Area</vt:lpstr>
    </vt:vector>
  </TitlesOfParts>
  <Company>총무과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박상열</dc:creator>
  <cp:lastModifiedBy>user</cp:lastModifiedBy>
  <cp:lastPrinted>2021-04-27T00:21:58Z</cp:lastPrinted>
  <dcterms:created xsi:type="dcterms:W3CDTF">2005-11-02T02:05:06Z</dcterms:created>
  <dcterms:modified xsi:type="dcterms:W3CDTF">2022-12-09T08:52:51Z</dcterms:modified>
</cp:coreProperties>
</file>