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, 수의계약\2022\"/>
    </mc:Choice>
  </mc:AlternateContent>
  <bookViews>
    <workbookView xWindow="-480" yWindow="-120" windowWidth="15360" windowHeight="8835"/>
  </bookViews>
  <sheets>
    <sheet name="학생과 업무추진비 집행 내역" sheetId="5" r:id="rId1"/>
    <sheet name="세부 집행 내역(3월)" sheetId="6" state="hidden" r:id="rId2"/>
    <sheet name="세부 집행 내역(4월)" sheetId="7" state="hidden" r:id="rId3"/>
    <sheet name="세부 집행 내역(6월)" sheetId="8" state="hidden" r:id="rId4"/>
    <sheet name="세부 집행 내역(7월)" sheetId="10" state="hidden" r:id="rId5"/>
    <sheet name="세부 집행 내역(9월)" sheetId="11" state="hidden" r:id="rId6"/>
    <sheet name="세부 집행 내역(11월)" sheetId="14" r:id="rId7"/>
    <sheet name="세부 집행 내역(10월)" sheetId="13" state="hidden" r:id="rId8"/>
    <sheet name="세부 집행 내역(8월)" sheetId="12" state="hidden" r:id="rId9"/>
    <sheet name="세부 집행 내역(5월)" sheetId="9" state="hidden" r:id="rId10"/>
  </sheets>
  <definedNames>
    <definedName name="_xlnm._FilterDatabase" localSheetId="7" hidden="1">'세부 집행 내역(10월)'!#REF!</definedName>
    <definedName name="_xlnm._FilterDatabase" localSheetId="6" hidden="1">'세부 집행 내역(11월)'!#REF!</definedName>
    <definedName name="_xlnm._FilterDatabase" localSheetId="1" hidden="1">'세부 집행 내역(3월)'!#REF!</definedName>
    <definedName name="_xlnm._FilterDatabase" localSheetId="2" hidden="1">'세부 집행 내역(4월)'!#REF!</definedName>
    <definedName name="_xlnm._FilterDatabase" localSheetId="9" hidden="1">'세부 집행 내역(5월)'!#REF!</definedName>
    <definedName name="_xlnm._FilterDatabase" localSheetId="3" hidden="1">'세부 집행 내역(6월)'!#REF!</definedName>
    <definedName name="_xlnm._FilterDatabase" localSheetId="4" hidden="1">'세부 집행 내역(7월)'!#REF!</definedName>
    <definedName name="_xlnm._FilterDatabase" localSheetId="8" hidden="1">'세부 집행 내역(8월)'!#REF!</definedName>
    <definedName name="_xlnm._FilterDatabase" localSheetId="5" hidden="1">'세부 집행 내역(9월)'!#REF!</definedName>
    <definedName name="_xlnm.Print_Area" localSheetId="0">'학생과 업무추진비 집행 내역'!$A$1:$K$33</definedName>
  </definedNames>
  <calcPr calcId="162913"/>
</workbook>
</file>

<file path=xl/calcChain.xml><?xml version="1.0" encoding="utf-8"?>
<calcChain xmlns="http://schemas.openxmlformats.org/spreadsheetml/2006/main">
  <c r="E27" i="14" l="1"/>
  <c r="E23" i="14"/>
  <c r="E19" i="14"/>
  <c r="E4" i="14" l="1"/>
  <c r="I19" i="14" s="1"/>
  <c r="E28" i="13"/>
  <c r="E24" i="13"/>
  <c r="E20" i="13"/>
  <c r="F12" i="5"/>
  <c r="E28" i="12"/>
  <c r="E24" i="12"/>
  <c r="E20" i="12"/>
  <c r="I27" i="14" l="1"/>
  <c r="I23" i="14"/>
  <c r="E4" i="13"/>
  <c r="I20" i="13" s="1"/>
  <c r="E4" i="12"/>
  <c r="I24" i="12" s="1"/>
  <c r="I4" i="14" l="1"/>
  <c r="I24" i="13"/>
  <c r="I28" i="13"/>
  <c r="I28" i="12"/>
  <c r="I20" i="12"/>
  <c r="I4" i="12" s="1"/>
  <c r="I4" i="13" l="1"/>
  <c r="E26" i="5"/>
  <c r="D12" i="5" s="1"/>
  <c r="I27" i="5"/>
  <c r="I28" i="5"/>
  <c r="I29" i="5"/>
  <c r="I30" i="5"/>
  <c r="I31" i="5"/>
  <c r="H26" i="5"/>
  <c r="H27" i="5"/>
  <c r="H28" i="5"/>
  <c r="H29" i="5"/>
  <c r="H30" i="5"/>
  <c r="H31" i="5"/>
  <c r="H25" i="5" l="1"/>
  <c r="E28" i="11" l="1"/>
  <c r="E24" i="11" l="1"/>
  <c r="E25" i="5" s="1"/>
  <c r="E20" i="11"/>
  <c r="I25" i="5" l="1"/>
  <c r="E4" i="11"/>
  <c r="I20" i="11" s="1"/>
  <c r="I24" i="5"/>
  <c r="E38" i="10"/>
  <c r="I26" i="5" l="1"/>
  <c r="I28" i="11"/>
  <c r="I24" i="11"/>
  <c r="E34" i="10"/>
  <c r="I4" i="11" l="1"/>
  <c r="I23" i="5"/>
  <c r="E30" i="10" l="1"/>
  <c r="E27" i="9"/>
  <c r="E23" i="9"/>
  <c r="E19" i="9"/>
  <c r="E4" i="10" l="1"/>
  <c r="E4" i="9"/>
  <c r="I19" i="9" s="1"/>
  <c r="I34" i="10" l="1"/>
  <c r="I38" i="10"/>
  <c r="I30" i="10"/>
  <c r="I23" i="9"/>
  <c r="I4" i="9" s="1"/>
  <c r="I27" i="9"/>
  <c r="I4" i="10" l="1"/>
  <c r="I22" i="5"/>
  <c r="E27" i="8" l="1"/>
  <c r="E23" i="8"/>
  <c r="E19" i="8"/>
  <c r="E4" i="8" l="1"/>
  <c r="I27" i="8" s="1"/>
  <c r="I21" i="5"/>
  <c r="I23" i="8" l="1"/>
  <c r="I19" i="8"/>
  <c r="E27" i="7"/>
  <c r="E23" i="7"/>
  <c r="E19" i="7"/>
  <c r="E4" i="7" s="1"/>
  <c r="I4" i="8" l="1"/>
  <c r="I23" i="7"/>
  <c r="I27" i="7"/>
  <c r="I19" i="7"/>
  <c r="C32" i="5"/>
  <c r="D32" i="5"/>
  <c r="E32" i="5"/>
  <c r="F32" i="5"/>
  <c r="G32" i="5"/>
  <c r="H32" i="5"/>
  <c r="I32" i="5"/>
  <c r="B32" i="5"/>
  <c r="I4" i="7" l="1"/>
  <c r="I20" i="5"/>
  <c r="E19" i="6"/>
  <c r="J7" i="5" l="1"/>
  <c r="H7" i="5"/>
  <c r="H12" i="5" l="1"/>
  <c r="D13" i="5" l="1"/>
  <c r="H13" i="5"/>
  <c r="F13" i="5"/>
  <c r="B13" i="5"/>
  <c r="E27" i="6"/>
  <c r="E23" i="6" l="1"/>
  <c r="E4" i="6" l="1"/>
  <c r="I23" i="6" s="1"/>
  <c r="I19" i="6" l="1"/>
  <c r="I27" i="6"/>
  <c r="I4" i="6" l="1"/>
</calcChain>
</file>

<file path=xl/sharedStrings.xml><?xml version="1.0" encoding="utf-8"?>
<sst xmlns="http://schemas.openxmlformats.org/spreadsheetml/2006/main" count="651" uniqueCount="315">
  <si>
    <t>3월</t>
  </si>
  <si>
    <t>4월</t>
  </si>
  <si>
    <t>5월</t>
  </si>
  <si>
    <t>6월</t>
  </si>
  <si>
    <t>7월</t>
  </si>
  <si>
    <t>8월</t>
  </si>
  <si>
    <t>9월</t>
  </si>
  <si>
    <t>10월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</si>
  <si>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</si>
  <si>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</si>
  <si>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</si>
  <si>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</si>
  <si>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</si>
  <si>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</si>
  <si>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</si>
  <si>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</si>
  <si>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</si>
  <si>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</si>
  <si>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</si>
  <si>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</si>
  <si>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</si>
  <si>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</si>
  <si>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</si>
  <si>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</si>
  <si>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</si>
  <si>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</si>
  <si>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</si>
  <si>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</si>
  <si>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</si>
  <si>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</si>
  <si>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</si>
  <si>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</si>
  <si>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</si>
  <si>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</si>
  <si>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</si>
  <si>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</si>
  <si>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</si>
  <si>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</si>
  <si>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</si>
  <si>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</si>
  <si>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</si>
  <si>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</si>
  <si>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</si>
  <si>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소                   계(건)</t>
    <phoneticPr fontId="2" type="noConversion"/>
  </si>
  <si>
    <t>합                   계(1건)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</si>
  <si>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</si>
  <si>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</si>
  <si>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</si>
  <si>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(기간 : 2022.03.01.~03.31.)</t>
    <phoneticPr fontId="2" type="noConversion"/>
  </si>
  <si>
    <t>2022년 3월 (학생과) 업무추진비 세부 집행 내역</t>
    <phoneticPr fontId="2" type="noConversion"/>
  </si>
  <si>
    <t>2022학년도 보건진료소 운영 간담회</t>
    <phoneticPr fontId="2" type="noConversion"/>
  </si>
  <si>
    <t>왕가네부부닭갈비</t>
    <phoneticPr fontId="2" type="noConversion"/>
  </si>
  <si>
    <t>042-822-7273</t>
    <phoneticPr fontId="2" type="noConversion"/>
  </si>
  <si>
    <t>보건진료소 운영 4명</t>
    <phoneticPr fontId="2" type="noConversion"/>
  </si>
  <si>
    <t>2022학년도 1학기 학생처 현안업무 논의 간담회</t>
    <phoneticPr fontId="2" type="noConversion"/>
  </si>
  <si>
    <t>학생처장 등 8명</t>
    <phoneticPr fontId="2" type="noConversion"/>
  </si>
  <si>
    <t>행주치마</t>
    <phoneticPr fontId="2" type="noConversion"/>
  </si>
  <si>
    <t>042-825-3434</t>
    <phoneticPr fontId="2" type="noConversion"/>
  </si>
  <si>
    <t>소                   계(2건)</t>
    <phoneticPr fontId="2" type="noConversion"/>
  </si>
  <si>
    <t>2022년 4월 (학생과) 업무추진비 세부 집행 내역</t>
    <phoneticPr fontId="2" type="noConversion"/>
  </si>
  <si>
    <t>(기간 : 2022.04.01.~04.30.)</t>
    <phoneticPr fontId="2" type="noConversion"/>
  </si>
  <si>
    <t>학생과 업무협의 간담회(학생지원, 장학)</t>
    <phoneticPr fontId="2" type="noConversion"/>
  </si>
  <si>
    <t>학생과장 등 9명</t>
    <phoneticPr fontId="2" type="noConversion"/>
  </si>
  <si>
    <t>수통골 감나무집</t>
    <phoneticPr fontId="2" type="noConversion"/>
  </si>
  <si>
    <t>042-823-0223</t>
    <phoneticPr fontId="2" type="noConversion"/>
  </si>
  <si>
    <t>부서 업무협의 간담회(장학, 코로나19)</t>
    <phoneticPr fontId="2" type="noConversion"/>
  </si>
  <si>
    <t>학생처장 등 10명</t>
    <phoneticPr fontId="2" type="noConversion"/>
  </si>
  <si>
    <t>삼천포사랑도횟집</t>
    <phoneticPr fontId="2" type="noConversion"/>
  </si>
  <si>
    <t>042-477-7489</t>
    <phoneticPr fontId="2" type="noConversion"/>
  </si>
  <si>
    <t>2022학년도 제2차 장학위원회 다과 구입</t>
    <phoneticPr fontId="2" type="noConversion"/>
  </si>
  <si>
    <t>학생처장 등 20명</t>
    <phoneticPr fontId="2" type="noConversion"/>
  </si>
  <si>
    <t>브리드커피</t>
    <phoneticPr fontId="2" type="noConversion"/>
  </si>
  <si>
    <t>010-9824-8923</t>
    <phoneticPr fontId="2" type="noConversion"/>
  </si>
  <si>
    <t>보건진료소, 장애학생지원센터 부서 이전에 따른 인력 식대지출</t>
    <phoneticPr fontId="2" type="noConversion"/>
  </si>
  <si>
    <t>담당자 등 12명</t>
    <phoneticPr fontId="2" type="noConversion"/>
  </si>
  <si>
    <t>24시짜장일번가</t>
    <phoneticPr fontId="2" type="noConversion"/>
  </si>
  <si>
    <t>042-822-8123</t>
    <phoneticPr fontId="2" type="noConversion"/>
  </si>
  <si>
    <t>(기간 : 2022.05.01.~05.31.)</t>
    <phoneticPr fontId="2" type="noConversion"/>
  </si>
  <si>
    <t>2022년 5월 (학생과) 업무추진비 세부 집행 내역</t>
    <phoneticPr fontId="2" type="noConversion"/>
  </si>
  <si>
    <t>더함뜰</t>
    <phoneticPr fontId="2" type="noConversion"/>
  </si>
  <si>
    <t>042-823-9293</t>
    <phoneticPr fontId="2" type="noConversion"/>
  </si>
  <si>
    <t>장애학생지원센터 담당자 등 6명</t>
    <phoneticPr fontId="2" type="noConversion"/>
  </si>
  <si>
    <t>부서이동 시 조력 타부서 직원 답례(식사)</t>
    <phoneticPr fontId="2" type="noConversion"/>
  </si>
  <si>
    <t>복지시설(대천수련원) 환경개선공사 업무 협의</t>
    <phoneticPr fontId="2" type="noConversion"/>
  </si>
  <si>
    <t>장학복지팀장 등 6명</t>
    <phoneticPr fontId="2" type="noConversion"/>
  </si>
  <si>
    <t>라차우</t>
    <phoneticPr fontId="2" type="noConversion"/>
  </si>
  <si>
    <t>042-823-2888</t>
    <phoneticPr fontId="2" type="noConversion"/>
  </si>
  <si>
    <t>학생처 업무협의 간담회</t>
    <phoneticPr fontId="2" type="noConversion"/>
  </si>
  <si>
    <t>학생처장 등 5명</t>
    <phoneticPr fontId="2" type="noConversion"/>
  </si>
  <si>
    <t>쓰촨</t>
    <phoneticPr fontId="2" type="noConversion"/>
  </si>
  <si>
    <t>042-824-8992</t>
    <phoneticPr fontId="2" type="noConversion"/>
  </si>
  <si>
    <t>2022년 6월 (학생과) 업무추진비 세부 집행 내역</t>
    <phoneticPr fontId="2" type="noConversion"/>
  </si>
  <si>
    <t>학생과 업무협의 간담회</t>
    <phoneticPr fontId="2" type="noConversion"/>
  </si>
  <si>
    <t>학생과장 등 7명</t>
    <phoneticPr fontId="2" type="noConversion"/>
  </si>
  <si>
    <t>기통찬 장어</t>
    <phoneticPr fontId="2" type="noConversion"/>
  </si>
  <si>
    <t>042-822-5892</t>
    <phoneticPr fontId="2" type="noConversion"/>
  </si>
  <si>
    <t>학생자치기구 하계행사 관련 업무협의</t>
    <phoneticPr fontId="2" type="noConversion"/>
  </si>
  <si>
    <t>학생지원팀장 등 9명</t>
    <phoneticPr fontId="2" type="noConversion"/>
  </si>
  <si>
    <t>학생처장-자치기구(총학생회) 간담회</t>
    <phoneticPr fontId="2" type="noConversion"/>
  </si>
  <si>
    <t>학생처장-자치기구(총동, 학연) 간담회</t>
    <phoneticPr fontId="2" type="noConversion"/>
  </si>
  <si>
    <t>학생처장 등 24명</t>
    <phoneticPr fontId="2" type="noConversion"/>
  </si>
  <si>
    <t>학생처장 등 23명</t>
    <phoneticPr fontId="2" type="noConversion"/>
  </si>
  <si>
    <t>화담</t>
    <phoneticPr fontId="2" type="noConversion"/>
  </si>
  <si>
    <t>010-8226-3000</t>
    <phoneticPr fontId="2" type="noConversion"/>
  </si>
  <si>
    <t>학생처 업무협의 간담회</t>
    <phoneticPr fontId="2" type="noConversion"/>
  </si>
  <si>
    <t>학생처장 등 10명</t>
    <phoneticPr fontId="2" type="noConversion"/>
  </si>
  <si>
    <t>칸스테이크하우스</t>
    <phoneticPr fontId="2" type="noConversion"/>
  </si>
  <si>
    <t>042-825-5284</t>
    <phoneticPr fontId="2" type="noConversion"/>
  </si>
  <si>
    <t>마산아구찜</t>
    <phoneticPr fontId="2" type="noConversion"/>
  </si>
  <si>
    <t>042-824-3030</t>
    <phoneticPr fontId="2" type="noConversion"/>
  </si>
  <si>
    <t>학생과장 등 9명</t>
    <phoneticPr fontId="2" type="noConversion"/>
  </si>
  <si>
    <t>학생 후생시설관련 업무협의</t>
    <phoneticPr fontId="2" type="noConversion"/>
  </si>
  <si>
    <t>(기간 : 2022.06.01.~06.30.)</t>
    <phoneticPr fontId="2" type="noConversion"/>
  </si>
  <si>
    <t>2022년 7월 (학생과) 업무추진비 세부 집행 내역</t>
    <phoneticPr fontId="2" type="noConversion"/>
  </si>
  <si>
    <t>(기간 : 2022.07.01.~07.31.)</t>
    <phoneticPr fontId="2" type="noConversion"/>
  </si>
  <si>
    <t>신임 학생과장-자치기구 간담회</t>
    <phoneticPr fontId="2" type="noConversion"/>
  </si>
  <si>
    <t>하계방학중 학생 자치활동 관련 업무협의</t>
    <phoneticPr fontId="2" type="noConversion"/>
  </si>
  <si>
    <t>학생과장 등 8명</t>
    <phoneticPr fontId="2" type="noConversion"/>
  </si>
  <si>
    <t>학생과장 및 자치기구 등 20명</t>
    <phoneticPr fontId="2" type="noConversion"/>
  </si>
  <si>
    <t>010-9284-8923</t>
    <phoneticPr fontId="2" type="noConversion"/>
  </si>
  <si>
    <t>한우천국</t>
    <phoneticPr fontId="2" type="noConversion"/>
  </si>
  <si>
    <t>투썸한밭대</t>
    <phoneticPr fontId="2" type="noConversion"/>
  </si>
  <si>
    <t>042-823-1140</t>
    <phoneticPr fontId="2" type="noConversion"/>
  </si>
  <si>
    <t>042-823-3666</t>
    <phoneticPr fontId="2" type="noConversion"/>
  </si>
  <si>
    <t>2022학년도 제3차 장학위원회 다과 구입</t>
    <phoneticPr fontId="2" type="noConversion"/>
  </si>
  <si>
    <t>학생처 업무협의 간담회</t>
    <phoneticPr fontId="2" type="noConversion"/>
  </si>
  <si>
    <t>학생처장 등 20명</t>
    <phoneticPr fontId="2" type="noConversion"/>
  </si>
  <si>
    <t>학생처장 등 10명</t>
    <phoneticPr fontId="2" type="noConversion"/>
  </si>
  <si>
    <t>브리드커피</t>
    <phoneticPr fontId="2" type="noConversion"/>
  </si>
  <si>
    <t>가데나</t>
    <phoneticPr fontId="2" type="noConversion"/>
  </si>
  <si>
    <t>042-823-5757</t>
    <phoneticPr fontId="2" type="noConversion"/>
  </si>
  <si>
    <t>2022학년도 2학기 장학생 배정 및 지원계획 설명회 다과 구입</t>
  </si>
  <si>
    <t>2022년 국토대장정 중간점검 간담회_20220722</t>
  </si>
  <si>
    <t>2022년 국토대장정 중간점검 간담회_20220728</t>
  </si>
  <si>
    <t>2022년 국토대장정 중간점검 간담회_20220726</t>
  </si>
  <si>
    <t>2022년 국토대장정 중간점검 간담회_20220727</t>
  </si>
  <si>
    <t>2022년 벽화 봉사활동 중간점검 간담회</t>
  </si>
  <si>
    <t>(육성사업-1227)심폐소생술(집합)교육 참여자 다과 구입_20220705</t>
  </si>
  <si>
    <t>(육성사업-1227)심폐소생술(스루우식)교육 참여자 다과 구입_20220705</t>
  </si>
  <si>
    <t>(육성사업-1116)2022학년도 벽화 봉사활동 참가자 식비 및 간식비</t>
  </si>
  <si>
    <t>2022년 벽화 봉사활동 학생처장 격려</t>
  </si>
  <si>
    <t>2022년 국토대장정 대원 체육대회 지원</t>
  </si>
  <si>
    <t>2022년 국토대장정 학생처장 격려</t>
  </si>
  <si>
    <t>학과 장학금 담담자 등 40명</t>
  </si>
  <si>
    <t>오시온카페</t>
  </si>
  <si>
    <t>042-828-8955</t>
  </si>
  <si>
    <t>봉사 참여학생 등 80여명</t>
    <phoneticPr fontId="2" type="noConversion"/>
  </si>
  <si>
    <t>041-855-0020</t>
    <phoneticPr fontId="2" type="noConversion"/>
  </si>
  <si>
    <t>맘스터치공주중동점</t>
    <phoneticPr fontId="2" type="noConversion"/>
  </si>
  <si>
    <t>학생과장 등 9명</t>
    <phoneticPr fontId="2" type="noConversion"/>
  </si>
  <si>
    <t>금진횟집</t>
    <phoneticPr fontId="2" type="noConversion"/>
  </si>
  <si>
    <t>033-534-0700</t>
    <phoneticPr fontId="2" type="noConversion"/>
  </si>
  <si>
    <t>명가수산</t>
    <phoneticPr fontId="2" type="noConversion"/>
  </si>
  <si>
    <t>010-9879-6321</t>
    <phoneticPr fontId="2" type="noConversion"/>
  </si>
  <si>
    <t>천금회수산</t>
    <phoneticPr fontId="2" type="noConversion"/>
  </si>
  <si>
    <t>054-791-0122</t>
    <phoneticPr fontId="2" type="noConversion"/>
  </si>
  <si>
    <t>장학복지팀장 등 6명</t>
    <phoneticPr fontId="2" type="noConversion"/>
  </si>
  <si>
    <t>모란정육점식당</t>
    <phoneticPr fontId="2" type="noConversion"/>
  </si>
  <si>
    <t>041-852-7314</t>
    <phoneticPr fontId="2" type="noConversion"/>
  </si>
  <si>
    <t>풀꽃이랑마을영농조합</t>
  </si>
  <si>
    <t>피자스쿨</t>
  </si>
  <si>
    <t>미니스톱</t>
  </si>
  <si>
    <t>족발야시장공주신관점</t>
  </si>
  <si>
    <t>회떠</t>
  </si>
  <si>
    <t>노랑통닭공주신관점</t>
  </si>
  <si>
    <t>서래갈매기_한밭대점</t>
  </si>
  <si>
    <t>봉사활동 참가학생 75명</t>
    <phoneticPr fontId="2" type="noConversion"/>
  </si>
  <si>
    <t>041-852-1255</t>
    <phoneticPr fontId="2" type="noConversion"/>
  </si>
  <si>
    <t>041-881-5557</t>
    <phoneticPr fontId="2" type="noConversion"/>
  </si>
  <si>
    <t>1577-9621</t>
    <phoneticPr fontId="2" type="noConversion"/>
  </si>
  <si>
    <t>041-858-4969</t>
    <phoneticPr fontId="2" type="noConversion"/>
  </si>
  <si>
    <t>041-4632-5290</t>
    <phoneticPr fontId="2" type="noConversion"/>
  </si>
  <si>
    <t>041-858--8258</t>
    <phoneticPr fontId="2" type="noConversion"/>
  </si>
  <si>
    <t>042-826-1587</t>
    <phoneticPr fontId="2" type="noConversion"/>
  </si>
  <si>
    <t>국토대장정 참여학생 등 90여명</t>
    <phoneticPr fontId="2" type="noConversion"/>
  </si>
  <si>
    <t>비에이치씨금진점</t>
    <phoneticPr fontId="2" type="noConversion"/>
  </si>
  <si>
    <t>0507-1342-8282</t>
    <phoneticPr fontId="2" type="noConversion"/>
  </si>
  <si>
    <t>㈜설빙 강원 강릉대학로점</t>
    <phoneticPr fontId="2" type="noConversion"/>
  </si>
  <si>
    <t>033-646-3799</t>
    <phoneticPr fontId="2" type="noConversion"/>
  </si>
  <si>
    <t>교육참여자 등 60여명</t>
    <phoneticPr fontId="2" type="noConversion"/>
  </si>
  <si>
    <t>위드올</t>
    <phoneticPr fontId="2" type="noConversion"/>
  </si>
  <si>
    <t>044-864-8001</t>
    <phoneticPr fontId="2" type="noConversion"/>
  </si>
  <si>
    <t>교육참여자 등 80여명</t>
    <phoneticPr fontId="2" type="noConversion"/>
  </si>
  <si>
    <t>소                   계(0건)</t>
    <phoneticPr fontId="2" type="noConversion"/>
  </si>
  <si>
    <t>법인카드</t>
    <phoneticPr fontId="2" type="noConversion"/>
  </si>
  <si>
    <t>학생복지공간 운영 간담회 다과 구입</t>
    <phoneticPr fontId="2" type="noConversion"/>
  </si>
  <si>
    <t>학생과 직원 및 간담회 참여자</t>
    <phoneticPr fontId="2" type="noConversion"/>
  </si>
  <si>
    <t>네이버</t>
    <phoneticPr fontId="2" type="noConversion"/>
  </si>
  <si>
    <t>02-1588-3820</t>
    <phoneticPr fontId="2" type="noConversion"/>
  </si>
  <si>
    <t>학생과 근로학생 후생복지 지원</t>
    <phoneticPr fontId="2" type="noConversion"/>
  </si>
  <si>
    <t>근로학생 5명</t>
    <phoneticPr fontId="2" type="noConversion"/>
  </si>
  <si>
    <t>홈플러스</t>
    <phoneticPr fontId="2" type="noConversion"/>
  </si>
  <si>
    <t>1577-3355</t>
    <phoneticPr fontId="2" type="noConversion"/>
  </si>
  <si>
    <t>2022년 9월 (학생과) 업무추진비 세부 집행 내역</t>
    <phoneticPr fontId="2" type="noConversion"/>
  </si>
  <si>
    <t>(기간 : 2022.09.01.~09.30.)</t>
    <phoneticPr fontId="2" type="noConversion"/>
  </si>
  <si>
    <t>자치기구 행사관련 차량지원실 업무협의 간담회</t>
    <phoneticPr fontId="2" type="noConversion"/>
  </si>
  <si>
    <t>학생과장 등 9명</t>
    <phoneticPr fontId="2" type="noConversion"/>
  </si>
  <si>
    <t>수통골능이버섯뱃숙</t>
    <phoneticPr fontId="2" type="noConversion"/>
  </si>
  <si>
    <t>042-823-5253</t>
    <phoneticPr fontId="2" type="noConversion"/>
  </si>
  <si>
    <t>춘하에스프레소본점</t>
    <phoneticPr fontId="2" type="noConversion"/>
  </si>
  <si>
    <t>042-825-7344</t>
    <phoneticPr fontId="2" type="noConversion"/>
  </si>
  <si>
    <t>학군단 업무협의 간담회</t>
    <phoneticPr fontId="2" type="noConversion"/>
  </si>
  <si>
    <t>학생과장 등 7명</t>
    <phoneticPr fontId="2" type="noConversion"/>
  </si>
  <si>
    <t>커피다오</t>
    <phoneticPr fontId="2" type="noConversion"/>
  </si>
  <si>
    <t>황금코다리</t>
    <phoneticPr fontId="2" type="noConversion"/>
  </si>
  <si>
    <t>042-825-5635</t>
    <phoneticPr fontId="2" type="noConversion"/>
  </si>
  <si>
    <t>042-000-0000</t>
    <phoneticPr fontId="2" type="noConversion"/>
  </si>
  <si>
    <t>학생처 업무협의 간담회</t>
    <phoneticPr fontId="2" type="noConversion"/>
  </si>
  <si>
    <t>학생처장 등 5명</t>
    <phoneticPr fontId="2" type="noConversion"/>
  </si>
  <si>
    <t>이뭐꼬</t>
    <phoneticPr fontId="2" type="noConversion"/>
  </si>
  <si>
    <t>042-825-8575</t>
    <phoneticPr fontId="2" type="noConversion"/>
  </si>
  <si>
    <t>보건진료소 근로학생 등 복지지원</t>
    <phoneticPr fontId="2" type="noConversion"/>
  </si>
  <si>
    <t>근로학생 등 3명</t>
    <phoneticPr fontId="2" type="noConversion"/>
  </si>
  <si>
    <t>롯데수퍼</t>
    <phoneticPr fontId="2" type="noConversion"/>
  </si>
  <si>
    <t>042-826-9528</t>
    <phoneticPr fontId="2" type="noConversion"/>
  </si>
  <si>
    <t>보건진료소 운영인력 간담회</t>
    <phoneticPr fontId="2" type="noConversion"/>
  </si>
  <si>
    <t>보건진료소 담당자 등 4명</t>
    <phoneticPr fontId="2" type="noConversion"/>
  </si>
  <si>
    <t>피자에땅</t>
    <phoneticPr fontId="2" type="noConversion"/>
  </si>
  <si>
    <t>042-475-0607</t>
    <phoneticPr fontId="2" type="noConversion"/>
  </si>
  <si>
    <t>2022년 8월 (학생과) 업무추진비 세부 집행 내역</t>
    <phoneticPr fontId="2" type="noConversion"/>
  </si>
  <si>
    <t>(기간 : 2022.08.01.~08.31.)</t>
    <phoneticPr fontId="2" type="noConversion"/>
  </si>
  <si>
    <t>(육성사업-1227)심폐소생술(스루우식)교육 참여자 다과 구입</t>
    <phoneticPr fontId="2" type="noConversion"/>
  </si>
  <si>
    <t>심폐소생술 교육 참가자 등 250여명</t>
    <phoneticPr fontId="2" type="noConversion"/>
  </si>
  <si>
    <t>수변애</t>
    <phoneticPr fontId="2" type="noConversion"/>
  </si>
  <si>
    <t>010-2824-0330</t>
    <phoneticPr fontId="2" type="noConversion"/>
  </si>
  <si>
    <t>(육성사업-4111)나눔지기 멘토링 프로그램 참가자 사전교육</t>
    <phoneticPr fontId="2" type="noConversion"/>
  </si>
  <si>
    <t>나눔지기 멘토링 담당자 및 참여자 총 10명</t>
    <phoneticPr fontId="2" type="noConversion"/>
  </si>
  <si>
    <t>2022년 농촌 봉사활동 관련 업무협의</t>
    <phoneticPr fontId="2" type="noConversion"/>
  </si>
  <si>
    <t>학생지도 담당자 등 5명</t>
    <phoneticPr fontId="2" type="noConversion"/>
  </si>
  <si>
    <t>서부농협한우전문식당</t>
    <phoneticPr fontId="2" type="noConversion"/>
  </si>
  <si>
    <t>041-633-8553</t>
    <phoneticPr fontId="2" type="noConversion"/>
  </si>
  <si>
    <t>(육성사업-1116)2022학년도 농촌 봉사활동 참가자 식비</t>
    <phoneticPr fontId="2" type="noConversion"/>
  </si>
  <si>
    <t>봉사활동 참가학생 60명</t>
    <phoneticPr fontId="2" type="noConversion"/>
  </si>
  <si>
    <t>농어촌체험(느리실마을)</t>
    <phoneticPr fontId="2" type="noConversion"/>
  </si>
  <si>
    <t>041-632-6969</t>
    <phoneticPr fontId="2" type="noConversion"/>
  </si>
  <si>
    <t>대천수련원 환경개선 업무 관련 간담회</t>
    <phoneticPr fontId="2" type="noConversion"/>
  </si>
  <si>
    <t>학생처장, 현장근무자 등 8명</t>
    <phoneticPr fontId="2" type="noConversion"/>
  </si>
  <si>
    <t>두발횟집</t>
    <phoneticPr fontId="2" type="noConversion"/>
  </si>
  <si>
    <t>041-934-6939</t>
    <phoneticPr fontId="2" type="noConversion"/>
  </si>
  <si>
    <t>학생지도위원회 업무협의 간담회</t>
    <phoneticPr fontId="2" type="noConversion"/>
  </si>
  <si>
    <t>학생처장 등 12명</t>
    <phoneticPr fontId="2" type="noConversion"/>
  </si>
  <si>
    <t>학생과장 등 6명</t>
    <phoneticPr fontId="2" type="noConversion"/>
  </si>
  <si>
    <t>2022농촌봉사활동 벽화 보완작업 관련 업무협의</t>
    <phoneticPr fontId="2" type="noConversion"/>
  </si>
  <si>
    <t>친구네식당</t>
    <phoneticPr fontId="2" type="noConversion"/>
  </si>
  <si>
    <t>041-634-1858</t>
    <phoneticPr fontId="2" type="noConversion"/>
  </si>
  <si>
    <t>학생처장 등 9명</t>
    <phoneticPr fontId="2" type="noConversion"/>
  </si>
  <si>
    <t>해뜰</t>
    <phoneticPr fontId="2" type="noConversion"/>
  </si>
  <si>
    <t>042-123-4667</t>
    <phoneticPr fontId="2" type="noConversion"/>
  </si>
  <si>
    <t>소                   계(13건)</t>
    <phoneticPr fontId="2" type="noConversion"/>
  </si>
  <si>
    <t>2022년 농촌 봉사활동 학생처장 격려</t>
    <phoneticPr fontId="2" type="noConversion"/>
  </si>
  <si>
    <t>학생처장 및 농촌봉사활동 참여학생 등 60명</t>
    <phoneticPr fontId="2" type="noConversion"/>
  </si>
  <si>
    <t>노은써브웨이</t>
    <phoneticPr fontId="2" type="noConversion"/>
  </si>
  <si>
    <t>042-822-4042</t>
    <phoneticPr fontId="2" type="noConversion"/>
  </si>
  <si>
    <t>2022년 농촌 봉사활동 학생과장 격려</t>
    <phoneticPr fontId="2" type="noConversion"/>
  </si>
  <si>
    <t>학생과장 및 농촌봉사활동 참여학생 등 60명</t>
    <phoneticPr fontId="2" type="noConversion"/>
  </si>
  <si>
    <t>중도매인 195번</t>
    <phoneticPr fontId="2" type="noConversion"/>
  </si>
  <si>
    <t>010-5425-7416</t>
    <phoneticPr fontId="2" type="noConversion"/>
  </si>
  <si>
    <t>학생과장 등 5명</t>
    <phoneticPr fontId="2" type="noConversion"/>
  </si>
  <si>
    <t>서해꽃게장</t>
    <phoneticPr fontId="2" type="noConversion"/>
  </si>
  <si>
    <t>042-823-6388</t>
    <phoneticPr fontId="2" type="noConversion"/>
  </si>
  <si>
    <t>(기간 : 2022.10.01.~10.31.)</t>
    <phoneticPr fontId="2" type="noConversion"/>
  </si>
  <si>
    <t>2022년 10월 (학생과) 업무추진비 세부 집행 내역</t>
    <phoneticPr fontId="2" type="noConversion"/>
  </si>
  <si>
    <t>대동제 제안서 평가 관련 업무협의 간담회</t>
    <phoneticPr fontId="2" type="noConversion"/>
  </si>
  <si>
    <t>수통골감나무집</t>
    <phoneticPr fontId="2" type="noConversion"/>
  </si>
  <si>
    <t>85도씨</t>
    <phoneticPr fontId="2" type="noConversion"/>
  </si>
  <si>
    <t>042-823-0223</t>
    <phoneticPr fontId="2" type="noConversion"/>
  </si>
  <si>
    <t>042-823-0367</t>
    <phoneticPr fontId="2" type="noConversion"/>
  </si>
  <si>
    <t>학생과 업무협의 간담회</t>
    <phoneticPr fontId="2" type="noConversion"/>
  </si>
  <si>
    <t>학생과 업무협의(학생행사) 간담회</t>
    <phoneticPr fontId="2" type="noConversion"/>
  </si>
  <si>
    <t>학생과장 등 9명</t>
    <phoneticPr fontId="2" type="noConversion"/>
  </si>
  <si>
    <t>한우천국</t>
    <phoneticPr fontId="2" type="noConversion"/>
  </si>
  <si>
    <t>042-823-1140</t>
    <phoneticPr fontId="2" type="noConversion"/>
  </si>
  <si>
    <t>심폐소생술 경연대회 준비 협의 간담회</t>
    <phoneticPr fontId="2" type="noConversion"/>
  </si>
  <si>
    <t>무모한초밥</t>
    <phoneticPr fontId="2" type="noConversion"/>
  </si>
  <si>
    <t>010-4365-2454</t>
    <phoneticPr fontId="2" type="noConversion"/>
  </si>
  <si>
    <t>대동제 행사지원 업무협의 간담회</t>
    <phoneticPr fontId="2" type="noConversion"/>
  </si>
  <si>
    <t>이태원 사고 희생자 근조화환 구입</t>
    <phoneticPr fontId="2" type="noConversion"/>
  </si>
  <si>
    <t>이태원 사고 희생자</t>
    <phoneticPr fontId="2" type="noConversion"/>
  </si>
  <si>
    <t>초롱꽃집</t>
    <phoneticPr fontId="2" type="noConversion"/>
  </si>
  <si>
    <t>042-544-3232</t>
    <phoneticPr fontId="2" type="noConversion"/>
  </si>
  <si>
    <t>집행 내역(예산액 : 69,343천원)</t>
    <phoneticPr fontId="2" type="noConversion"/>
  </si>
  <si>
    <t>심폐소생술 경연대회 행사장 차종류 구입</t>
    <phoneticPr fontId="2" type="noConversion"/>
  </si>
  <si>
    <t>행사장 참여자 100여명</t>
    <phoneticPr fontId="2" type="noConversion"/>
  </si>
  <si>
    <t>롯데슈퍼</t>
    <phoneticPr fontId="2" type="noConversion"/>
  </si>
  <si>
    <t>042-826-9528</t>
    <phoneticPr fontId="2" type="noConversion"/>
  </si>
  <si>
    <t>신일문구센터</t>
    <phoneticPr fontId="2" type="noConversion"/>
  </si>
  <si>
    <t>심폐소생술 경연대회 참여자 간식(다과 및 음료류) 구입</t>
    <phoneticPr fontId="2" type="noConversion"/>
  </si>
  <si>
    <t>042-256-6645</t>
    <phoneticPr fontId="2" type="noConversion"/>
  </si>
  <si>
    <t>소                   계(8건)</t>
    <phoneticPr fontId="2" type="noConversion"/>
  </si>
  <si>
    <t>소                   계(1건)</t>
    <phoneticPr fontId="2" type="noConversion"/>
  </si>
  <si>
    <t>2022년 11월 (학생과) 업무추진비 세부 집행 내역</t>
    <phoneticPr fontId="2" type="noConversion"/>
  </si>
  <si>
    <t>(기간 : 2022.11.01.~11.30.)</t>
    <phoneticPr fontId="2" type="noConversion"/>
  </si>
  <si>
    <t>2022년 11월(학생과) 업무추진비 집행 내역</t>
    <phoneticPr fontId="2" type="noConversion"/>
  </si>
  <si>
    <t>심폐소생술 경연대회 참여자 간식(빵류) 구입</t>
    <phoneticPr fontId="2" type="noConversion"/>
  </si>
  <si>
    <t>뜨레쥬르</t>
    <phoneticPr fontId="2" type="noConversion"/>
  </si>
  <si>
    <t>042-483-9090</t>
    <phoneticPr fontId="2" type="noConversion"/>
  </si>
  <si>
    <t>심폐소생술 경연대회 참여자 간식(과일류) 구입</t>
    <phoneticPr fontId="2" type="noConversion"/>
  </si>
  <si>
    <t>중도매인188</t>
    <phoneticPr fontId="2" type="noConversion"/>
  </si>
  <si>
    <t>042-826-1886</t>
    <phoneticPr fontId="2" type="noConversion"/>
  </si>
  <si>
    <t>2022학년도 제4차 장학위원회 다과 구입</t>
    <phoneticPr fontId="2" type="noConversion"/>
  </si>
  <si>
    <t>심폐소생술 경연대회 써포터즈 간담회</t>
    <phoneticPr fontId="2" type="noConversion"/>
  </si>
  <si>
    <t>심폐소생술 경연대회 써포터즈 대회준비 간담회</t>
    <phoneticPr fontId="2" type="noConversion"/>
  </si>
  <si>
    <t>써포터즈 및 부서직원 등 10명</t>
    <phoneticPr fontId="2" type="noConversion"/>
  </si>
  <si>
    <t>청년피자 한밭대점</t>
    <phoneticPr fontId="2" type="noConversion"/>
  </si>
  <si>
    <t>042-825-1210</t>
    <phoneticPr fontId="2" type="noConversion"/>
  </si>
  <si>
    <t>학생과 업무간담회(학생지원 및 복지업무) 다과 구입</t>
    <phoneticPr fontId="2" type="noConversion"/>
  </si>
  <si>
    <t>학생과장 등 8명</t>
    <phoneticPr fontId="2" type="noConversion"/>
  </si>
  <si>
    <t>네이버</t>
    <phoneticPr fontId="2" type="noConversion"/>
  </si>
  <si>
    <t>02-1588-3820</t>
    <phoneticPr fontId="2" type="noConversion"/>
  </si>
  <si>
    <t>복지시설(대천수련원) 관련 시설과 업무 협의</t>
    <phoneticPr fontId="2" type="noConversion"/>
  </si>
  <si>
    <t>학생과장 등 10명</t>
    <phoneticPr fontId="2" type="noConversion"/>
  </si>
  <si>
    <t>라차우</t>
    <phoneticPr fontId="2" type="noConversion"/>
  </si>
  <si>
    <t>042-823-2888</t>
    <phoneticPr fontId="2" type="noConversion"/>
  </si>
  <si>
    <t>소                   계(7건)</t>
    <phoneticPr fontId="2" type="noConversion"/>
  </si>
  <si>
    <t>11월 집행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</si>
</sst>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15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3" fillId="2" borderId="1" xfId="2" applyFont="1" applyFill="1" applyBorder="1" applyAlignment="1">
      <alignment horizontal="right"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 shrinkToFit="1"/>
    </xf>
    <xf numFmtId="10" fontId="25" fillId="0" borderId="1" xfId="0" applyNumberFormat="1" applyFont="1" applyFill="1" applyBorder="1" applyAlignment="1">
      <alignment horizontal="center" vertical="center"/>
    </xf>
    <xf numFmtId="41" fontId="25" fillId="0" borderId="1" xfId="2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41" fontId="13" fillId="0" borderId="7" xfId="2" applyFont="1" applyBorder="1" applyAlignment="1">
      <alignment horizontal="center" vertical="center"/>
    </xf>
    <xf numFmtId="41" fontId="13" fillId="0" borderId="9" xfId="2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1" fontId="13" fillId="0" borderId="1" xfId="2" applyFont="1" applyBorder="1" applyAlignment="1">
      <alignment horizontal="right" vertical="center"/>
    </xf>
    <xf numFmtId="9" fontId="13" fillId="0" borderId="7" xfId="1" applyNumberFormat="1" applyFont="1" applyBorder="1" applyAlignment="1">
      <alignment horizontal="center" vertical="center"/>
    </xf>
    <xf numFmtId="9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abSelected="1" zoomScaleNormal="100" workbookViewId="0">
      <selection sqref="A1:K1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04" t="s">
        <v>292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93" t="s">
        <v>21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79" t="s">
        <v>45</v>
      </c>
      <c r="K5" s="79"/>
    </row>
    <row r="6" spans="1:11" ht="26.25" customHeight="1">
      <c r="A6" s="98" t="s">
        <v>8</v>
      </c>
      <c r="B6" s="98"/>
      <c r="C6" s="98"/>
      <c r="D6" s="98" t="s">
        <v>314</v>
      </c>
      <c r="E6" s="98"/>
      <c r="F6" s="99" t="s">
        <v>9</v>
      </c>
      <c r="G6" s="98"/>
      <c r="H6" s="102" t="s">
        <v>22</v>
      </c>
      <c r="I6" s="105"/>
      <c r="J6" s="98" t="s">
        <v>10</v>
      </c>
      <c r="K6" s="98"/>
    </row>
    <row r="7" spans="1:11" ht="26.25" customHeight="1">
      <c r="A7" s="94">
        <v>69343</v>
      </c>
      <c r="B7" s="94"/>
      <c r="C7" s="94"/>
      <c r="D7" s="77">
        <v>1700</v>
      </c>
      <c r="E7" s="77"/>
      <c r="F7" s="77">
        <v>31228</v>
      </c>
      <c r="G7" s="77"/>
      <c r="H7" s="91">
        <f>A7-F7</f>
        <v>38115</v>
      </c>
      <c r="I7" s="92"/>
      <c r="J7" s="95">
        <f>F7/A7</f>
        <v>0.45034105821784465</v>
      </c>
      <c r="K7" s="96"/>
    </row>
    <row r="8" spans="1:11" ht="16.5">
      <c r="A8" s="13"/>
      <c r="B8" s="13"/>
      <c r="C8" s="13"/>
      <c r="D8" s="13"/>
      <c r="E8" s="13" t="s">
        <v>11</v>
      </c>
      <c r="F8" s="13"/>
      <c r="G8" s="13"/>
      <c r="H8" s="13"/>
      <c r="I8" s="13"/>
      <c r="J8" s="13"/>
      <c r="K8" s="13"/>
    </row>
    <row r="9" spans="1:11" s="7" customFormat="1" ht="20.25">
      <c r="A9" s="93" t="s">
        <v>12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97"/>
      <c r="K10" s="97"/>
    </row>
    <row r="11" spans="1:11" ht="34.5" customHeight="1">
      <c r="A11" s="60" t="s">
        <v>13</v>
      </c>
      <c r="B11" s="87" t="s">
        <v>32</v>
      </c>
      <c r="C11" s="88"/>
      <c r="D11" s="87" t="s">
        <v>33</v>
      </c>
      <c r="E11" s="88"/>
      <c r="F11" s="89" t="s">
        <v>34</v>
      </c>
      <c r="G11" s="90"/>
      <c r="H11" s="87" t="s">
        <v>36</v>
      </c>
      <c r="I11" s="88"/>
      <c r="J11" s="88" t="s">
        <v>37</v>
      </c>
      <c r="K11" s="88"/>
    </row>
    <row r="12" spans="1:11" ht="26.25" customHeight="1">
      <c r="A12" s="15" t="s">
        <v>41</v>
      </c>
      <c r="B12" s="77">
        <v>1600480</v>
      </c>
      <c r="C12" s="77"/>
      <c r="D12" s="78">
        <f>E26</f>
        <v>0</v>
      </c>
      <c r="E12" s="77"/>
      <c r="F12" s="78">
        <f>G27</f>
        <v>100000</v>
      </c>
      <c r="G12" s="77"/>
      <c r="H12" s="78">
        <f>SUM(B12:G12)</f>
        <v>1700480</v>
      </c>
      <c r="I12" s="77"/>
      <c r="J12" s="84"/>
      <c r="K12" s="85"/>
    </row>
    <row r="13" spans="1:11" s="8" customFormat="1" ht="26.25" customHeight="1">
      <c r="A13" s="15" t="s">
        <v>42</v>
      </c>
      <c r="B13" s="75">
        <f>B12/$H$12</f>
        <v>0.94119307489649984</v>
      </c>
      <c r="C13" s="76"/>
      <c r="D13" s="75">
        <f t="shared" ref="D13" si="0">D12/$H$12</f>
        <v>0</v>
      </c>
      <c r="E13" s="76"/>
      <c r="F13" s="75">
        <f t="shared" ref="F13" si="1">F12/$H$12</f>
        <v>5.8806925103500191E-2</v>
      </c>
      <c r="G13" s="76"/>
      <c r="H13" s="75">
        <f t="shared" ref="H13" si="2">H12/$H$12</f>
        <v>1</v>
      </c>
      <c r="I13" s="76"/>
      <c r="J13" s="86"/>
      <c r="K13" s="86"/>
    </row>
    <row r="14" spans="1:11" ht="16.5">
      <c r="A14" s="13"/>
      <c r="B14" s="55"/>
      <c r="C14" s="55"/>
      <c r="D14" s="55"/>
      <c r="E14" s="55"/>
      <c r="F14" s="55"/>
      <c r="G14" s="55"/>
      <c r="H14" s="55"/>
      <c r="I14" s="55"/>
      <c r="J14" s="13"/>
      <c r="K14" s="13"/>
    </row>
    <row r="15" spans="1:11" s="7" customFormat="1" ht="20.25">
      <c r="A15" s="93" t="s">
        <v>15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79"/>
      <c r="K16" s="79"/>
    </row>
    <row r="17" spans="1:12" ht="27" customHeight="1">
      <c r="A17" s="98" t="s">
        <v>13</v>
      </c>
      <c r="B17" s="102" t="s">
        <v>280</v>
      </c>
      <c r="C17" s="103"/>
      <c r="D17" s="103"/>
      <c r="E17" s="103"/>
      <c r="F17" s="103"/>
      <c r="G17" s="103"/>
      <c r="H17" s="80" t="s">
        <v>25</v>
      </c>
      <c r="I17" s="81"/>
      <c r="J17" s="98" t="s">
        <v>38</v>
      </c>
      <c r="K17" s="98"/>
    </row>
    <row r="18" spans="1:12" ht="33" customHeight="1">
      <c r="A18" s="98"/>
      <c r="B18" s="99" t="s">
        <v>32</v>
      </c>
      <c r="C18" s="98"/>
      <c r="D18" s="99" t="s">
        <v>33</v>
      </c>
      <c r="E18" s="98"/>
      <c r="F18" s="100" t="s">
        <v>40</v>
      </c>
      <c r="G18" s="101"/>
      <c r="H18" s="82"/>
      <c r="I18" s="83"/>
      <c r="J18" s="98"/>
      <c r="K18" s="98"/>
    </row>
    <row r="19" spans="1:12" ht="22.5" customHeight="1">
      <c r="A19" s="98"/>
      <c r="B19" s="15" t="s">
        <v>16</v>
      </c>
      <c r="C19" s="15" t="s">
        <v>14</v>
      </c>
      <c r="D19" s="15" t="s">
        <v>16</v>
      </c>
      <c r="E19" s="15" t="s">
        <v>14</v>
      </c>
      <c r="F19" s="15" t="s">
        <v>16</v>
      </c>
      <c r="G19" s="15" t="s">
        <v>14</v>
      </c>
      <c r="H19" s="15" t="s">
        <v>23</v>
      </c>
      <c r="I19" s="15" t="s">
        <v>24</v>
      </c>
      <c r="J19" s="61"/>
      <c r="K19" s="61"/>
    </row>
    <row r="20" spans="1:12" ht="21" customHeight="1">
      <c r="A20" s="15" t="s">
        <v>0</v>
      </c>
      <c r="B20" s="52">
        <v>2</v>
      </c>
      <c r="C20" s="52">
        <v>202000</v>
      </c>
      <c r="D20" s="52">
        <v>0</v>
      </c>
      <c r="E20" s="52">
        <v>0</v>
      </c>
      <c r="F20" s="52">
        <v>0</v>
      </c>
      <c r="G20" s="52">
        <v>0</v>
      </c>
      <c r="H20" s="52">
        <v>2</v>
      </c>
      <c r="I20" s="52">
        <f t="shared" ref="I20:I31" si="3">SUM(C20,E20,G20)</f>
        <v>202000</v>
      </c>
      <c r="J20" s="56"/>
      <c r="K20" s="57"/>
      <c r="L20" s="11"/>
    </row>
    <row r="21" spans="1:12" ht="21" customHeight="1">
      <c r="A21" s="15" t="s">
        <v>1</v>
      </c>
      <c r="B21" s="52">
        <v>5</v>
      </c>
      <c r="C21" s="52">
        <v>782500</v>
      </c>
      <c r="D21" s="52">
        <v>0</v>
      </c>
      <c r="E21" s="52">
        <v>0</v>
      </c>
      <c r="F21" s="52">
        <v>0</v>
      </c>
      <c r="G21" s="52">
        <v>0</v>
      </c>
      <c r="H21" s="52">
        <v>5</v>
      </c>
      <c r="I21" s="52">
        <f t="shared" si="3"/>
        <v>782500</v>
      </c>
      <c r="J21" s="56"/>
      <c r="K21" s="57"/>
      <c r="L21" s="11"/>
    </row>
    <row r="22" spans="1:12" ht="21" customHeight="1">
      <c r="A22" s="15" t="s">
        <v>2</v>
      </c>
      <c r="B22" s="52">
        <v>3</v>
      </c>
      <c r="C22" s="52">
        <v>372000</v>
      </c>
      <c r="D22" s="52">
        <v>0</v>
      </c>
      <c r="E22" s="52">
        <v>0</v>
      </c>
      <c r="F22" s="52">
        <v>0</v>
      </c>
      <c r="G22" s="52">
        <v>0</v>
      </c>
      <c r="H22" s="52">
        <v>3</v>
      </c>
      <c r="I22" s="52">
        <f t="shared" si="3"/>
        <v>372000</v>
      </c>
      <c r="J22" s="56"/>
      <c r="K22" s="57"/>
      <c r="L22" s="11"/>
    </row>
    <row r="23" spans="1:12" ht="21" customHeight="1">
      <c r="A23" s="15" t="s">
        <v>3</v>
      </c>
      <c r="B23" s="52">
        <v>6</v>
      </c>
      <c r="C23" s="52">
        <v>1698000</v>
      </c>
      <c r="D23" s="52">
        <v>0</v>
      </c>
      <c r="E23" s="52">
        <v>0</v>
      </c>
      <c r="F23" s="52">
        <v>0</v>
      </c>
      <c r="G23" s="52">
        <v>0</v>
      </c>
      <c r="H23" s="52">
        <v>6</v>
      </c>
      <c r="I23" s="52">
        <f t="shared" si="3"/>
        <v>1698000</v>
      </c>
      <c r="J23" s="56"/>
      <c r="K23" s="57"/>
      <c r="L23" s="11"/>
    </row>
    <row r="24" spans="1:12" ht="21" customHeight="1">
      <c r="A24" s="15" t="s">
        <v>4</v>
      </c>
      <c r="B24" s="52">
        <v>25</v>
      </c>
      <c r="C24" s="52">
        <v>12269300</v>
      </c>
      <c r="D24" s="52">
        <v>0</v>
      </c>
      <c r="E24" s="52">
        <v>0</v>
      </c>
      <c r="F24" s="52">
        <v>3</v>
      </c>
      <c r="G24" s="52">
        <v>2206500</v>
      </c>
      <c r="H24" s="52">
        <v>28</v>
      </c>
      <c r="I24" s="52">
        <f t="shared" si="3"/>
        <v>14475800</v>
      </c>
      <c r="J24" s="56"/>
      <c r="K24" s="57"/>
      <c r="L24" s="11"/>
    </row>
    <row r="25" spans="1:12" ht="21" customHeight="1">
      <c r="A25" s="15" t="s">
        <v>5</v>
      </c>
      <c r="B25" s="52">
        <v>13</v>
      </c>
      <c r="C25" s="52">
        <v>8452000</v>
      </c>
      <c r="D25" s="52">
        <v>0</v>
      </c>
      <c r="E25" s="52">
        <f>'세부 집행 내역(9월)'!E24</f>
        <v>0</v>
      </c>
      <c r="F25" s="52">
        <v>2</v>
      </c>
      <c r="G25" s="52">
        <v>800000</v>
      </c>
      <c r="H25" s="52">
        <f>B25+D25+F25</f>
        <v>15</v>
      </c>
      <c r="I25" s="52">
        <f t="shared" si="3"/>
        <v>9252000</v>
      </c>
      <c r="J25" s="56"/>
      <c r="K25" s="57"/>
      <c r="L25" s="11"/>
    </row>
    <row r="26" spans="1:12" ht="21" customHeight="1">
      <c r="A26" s="15" t="s">
        <v>6</v>
      </c>
      <c r="B26" s="52">
        <v>7</v>
      </c>
      <c r="C26" s="52">
        <v>731840</v>
      </c>
      <c r="D26" s="52">
        <v>0</v>
      </c>
      <c r="E26" s="52">
        <f>'세부 집행 내역(9월)'!E24</f>
        <v>0</v>
      </c>
      <c r="F26" s="52">
        <v>2</v>
      </c>
      <c r="G26" s="52">
        <v>217260</v>
      </c>
      <c r="H26" s="52">
        <f t="shared" ref="H26:H31" si="4">B26+D26+F26</f>
        <v>9</v>
      </c>
      <c r="I26" s="52">
        <f t="shared" si="3"/>
        <v>949100</v>
      </c>
      <c r="J26" s="56"/>
      <c r="K26" s="57"/>
      <c r="L26" s="11"/>
    </row>
    <row r="27" spans="1:12" ht="21" customHeight="1">
      <c r="A27" s="15" t="s">
        <v>7</v>
      </c>
      <c r="B27" s="52">
        <v>8</v>
      </c>
      <c r="C27" s="52">
        <v>1756140</v>
      </c>
      <c r="D27" s="52">
        <v>0</v>
      </c>
      <c r="E27" s="52">
        <v>0</v>
      </c>
      <c r="F27" s="52">
        <v>1</v>
      </c>
      <c r="G27" s="52">
        <v>100000</v>
      </c>
      <c r="H27" s="52">
        <f t="shared" si="4"/>
        <v>9</v>
      </c>
      <c r="I27" s="52">
        <f t="shared" si="3"/>
        <v>1856140</v>
      </c>
      <c r="J27" s="56"/>
      <c r="K27" s="57"/>
      <c r="L27" s="11"/>
    </row>
    <row r="28" spans="1:12" ht="21" customHeight="1">
      <c r="A28" s="15" t="s">
        <v>19</v>
      </c>
      <c r="B28" s="52">
        <v>7</v>
      </c>
      <c r="C28" s="52">
        <v>1600480</v>
      </c>
      <c r="D28" s="52">
        <v>0</v>
      </c>
      <c r="E28" s="52">
        <v>0</v>
      </c>
      <c r="F28" s="52">
        <v>1</v>
      </c>
      <c r="G28" s="52">
        <v>100000</v>
      </c>
      <c r="H28" s="52">
        <f t="shared" si="4"/>
        <v>8</v>
      </c>
      <c r="I28" s="52">
        <f t="shared" si="3"/>
        <v>1700480</v>
      </c>
      <c r="J28" s="56"/>
      <c r="K28" s="57"/>
      <c r="L28" s="11"/>
    </row>
    <row r="29" spans="1:12" ht="21" customHeight="1">
      <c r="A29" s="15" t="s">
        <v>20</v>
      </c>
      <c r="B29" s="52"/>
      <c r="C29" s="52"/>
      <c r="D29" s="52"/>
      <c r="E29" s="52"/>
      <c r="F29" s="52"/>
      <c r="G29" s="52"/>
      <c r="H29" s="52">
        <f t="shared" si="4"/>
        <v>0</v>
      </c>
      <c r="I29" s="52">
        <f t="shared" si="3"/>
        <v>0</v>
      </c>
      <c r="J29" s="56"/>
      <c r="K29" s="57"/>
      <c r="L29" s="11"/>
    </row>
    <row r="30" spans="1:12" ht="21" customHeight="1">
      <c r="A30" s="15" t="s">
        <v>17</v>
      </c>
      <c r="B30" s="52"/>
      <c r="C30" s="52"/>
      <c r="D30" s="52"/>
      <c r="E30" s="52"/>
      <c r="F30" s="52"/>
      <c r="G30" s="52"/>
      <c r="H30" s="52">
        <f t="shared" si="4"/>
        <v>0</v>
      </c>
      <c r="I30" s="52">
        <f t="shared" si="3"/>
        <v>0</v>
      </c>
      <c r="J30" s="56"/>
      <c r="K30" s="56"/>
    </row>
    <row r="31" spans="1:12" ht="21" customHeight="1">
      <c r="A31" s="15" t="s">
        <v>18</v>
      </c>
      <c r="B31" s="52"/>
      <c r="C31" s="52"/>
      <c r="D31" s="52"/>
      <c r="E31" s="52"/>
      <c r="F31" s="52"/>
      <c r="G31" s="52"/>
      <c r="H31" s="52">
        <f t="shared" si="4"/>
        <v>0</v>
      </c>
      <c r="I31" s="52">
        <f t="shared" si="3"/>
        <v>0</v>
      </c>
      <c r="J31" s="56"/>
      <c r="K31" s="56"/>
    </row>
    <row r="32" spans="1:12" ht="26.25" customHeight="1">
      <c r="A32" s="58" t="s">
        <v>46</v>
      </c>
      <c r="B32" s="59">
        <f>SUM(B20:B31)</f>
        <v>76</v>
      </c>
      <c r="C32" s="59">
        <f t="shared" ref="C32:I32" si="5">SUM(C20:C31)</f>
        <v>27864260</v>
      </c>
      <c r="D32" s="59">
        <f t="shared" si="5"/>
        <v>0</v>
      </c>
      <c r="E32" s="59">
        <f t="shared" si="5"/>
        <v>0</v>
      </c>
      <c r="F32" s="59">
        <f t="shared" si="5"/>
        <v>9</v>
      </c>
      <c r="G32" s="59">
        <f t="shared" si="5"/>
        <v>3423760</v>
      </c>
      <c r="H32" s="59">
        <f t="shared" si="5"/>
        <v>85</v>
      </c>
      <c r="I32" s="59">
        <f t="shared" si="5"/>
        <v>31288020</v>
      </c>
      <c r="J32" s="56"/>
      <c r="K32" s="56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activeCell="E19" sqref="E19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78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77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70" t="s">
        <v>13</v>
      </c>
      <c r="B3" s="70" t="s">
        <v>26</v>
      </c>
      <c r="C3" s="70" t="s">
        <v>13</v>
      </c>
      <c r="D3" s="70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E19+E23+E27</f>
        <v>372000</v>
      </c>
      <c r="F4" s="46"/>
      <c r="G4" s="46"/>
      <c r="H4" s="46"/>
      <c r="I4" s="47">
        <f>I19+I23+I27</f>
        <v>1</v>
      </c>
      <c r="J4" s="45"/>
    </row>
    <row r="5" spans="1:10" s="4" customFormat="1" ht="24" customHeight="1">
      <c r="A5" s="109" t="s">
        <v>32</v>
      </c>
      <c r="B5" s="22">
        <v>44690</v>
      </c>
      <c r="C5" s="23" t="s">
        <v>39</v>
      </c>
      <c r="D5" s="63" t="s">
        <v>82</v>
      </c>
      <c r="E5" s="64">
        <v>90000</v>
      </c>
      <c r="F5" s="65" t="s">
        <v>81</v>
      </c>
      <c r="G5" s="21" t="s">
        <v>79</v>
      </c>
      <c r="H5" s="21" t="s">
        <v>80</v>
      </c>
      <c r="I5" s="66"/>
      <c r="J5" s="67"/>
    </row>
    <row r="6" spans="1:10" s="4" customFormat="1" ht="24" customHeight="1">
      <c r="A6" s="110"/>
      <c r="B6" s="22">
        <v>44700</v>
      </c>
      <c r="C6" s="23" t="s">
        <v>39</v>
      </c>
      <c r="D6" s="63" t="s">
        <v>83</v>
      </c>
      <c r="E6" s="64">
        <v>162000</v>
      </c>
      <c r="F6" s="65" t="s">
        <v>84</v>
      </c>
      <c r="G6" s="21" t="s">
        <v>85</v>
      </c>
      <c r="H6" s="21" t="s">
        <v>86</v>
      </c>
      <c r="I6" s="66"/>
      <c r="J6" s="67"/>
    </row>
    <row r="7" spans="1:10" s="4" customFormat="1" ht="24" customHeight="1">
      <c r="A7" s="110"/>
      <c r="B7" s="22">
        <v>44712</v>
      </c>
      <c r="C7" s="23" t="s">
        <v>39</v>
      </c>
      <c r="D7" s="63" t="s">
        <v>87</v>
      </c>
      <c r="E7" s="64">
        <v>120000</v>
      </c>
      <c r="F7" s="65" t="s">
        <v>88</v>
      </c>
      <c r="G7" s="21" t="s">
        <v>89</v>
      </c>
      <c r="H7" s="21" t="s">
        <v>90</v>
      </c>
      <c r="I7" s="66"/>
      <c r="J7" s="67"/>
    </row>
    <row r="8" spans="1:10" s="4" customFormat="1" ht="24" customHeight="1">
      <c r="A8" s="110"/>
      <c r="B8" s="22"/>
      <c r="C8" s="23"/>
      <c r="D8" s="63"/>
      <c r="E8" s="64"/>
      <c r="F8" s="65"/>
      <c r="G8" s="21"/>
      <c r="H8" s="21"/>
      <c r="I8" s="66"/>
      <c r="J8" s="67"/>
    </row>
    <row r="9" spans="1:10" s="4" customFormat="1" ht="24" customHeight="1">
      <c r="A9" s="110"/>
      <c r="B9" s="22"/>
      <c r="C9" s="23"/>
      <c r="D9" s="63"/>
      <c r="E9" s="64"/>
      <c r="F9" s="65"/>
      <c r="G9" s="21"/>
      <c r="H9" s="21"/>
      <c r="I9" s="66"/>
      <c r="J9" s="67"/>
    </row>
    <row r="10" spans="1:10" s="4" customFormat="1" ht="24" customHeight="1">
      <c r="A10" s="110"/>
      <c r="B10" s="22"/>
      <c r="C10" s="23"/>
      <c r="D10" s="63"/>
      <c r="E10" s="64"/>
      <c r="F10" s="65"/>
      <c r="G10" s="21"/>
      <c r="H10" s="21"/>
      <c r="I10" s="66"/>
      <c r="J10" s="67"/>
    </row>
    <row r="11" spans="1:10" s="4" customFormat="1" ht="24" customHeight="1">
      <c r="A11" s="110"/>
      <c r="B11" s="22"/>
      <c r="C11" s="23"/>
      <c r="D11" s="63"/>
      <c r="E11" s="64"/>
      <c r="F11" s="65"/>
      <c r="G11" s="21"/>
      <c r="H11" s="21"/>
      <c r="I11" s="66"/>
      <c r="J11" s="67"/>
    </row>
    <row r="12" spans="1:10" s="4" customFormat="1" ht="24" customHeight="1">
      <c r="A12" s="110"/>
      <c r="B12" s="22"/>
      <c r="C12" s="23"/>
      <c r="D12" s="63"/>
      <c r="E12" s="64"/>
      <c r="F12" s="65"/>
      <c r="G12" s="21"/>
      <c r="H12" s="21"/>
      <c r="I12" s="66"/>
      <c r="J12" s="67"/>
    </row>
    <row r="13" spans="1:10" s="4" customFormat="1" ht="24" customHeight="1">
      <c r="A13" s="110"/>
      <c r="B13" s="22"/>
      <c r="C13" s="23"/>
      <c r="D13" s="63"/>
      <c r="E13" s="64"/>
      <c r="F13" s="65"/>
      <c r="G13" s="21"/>
      <c r="H13" s="21"/>
      <c r="I13" s="66"/>
      <c r="J13" s="67"/>
    </row>
    <row r="14" spans="1:10" s="4" customFormat="1" ht="24" customHeight="1">
      <c r="A14" s="110"/>
      <c r="B14" s="22"/>
      <c r="C14" s="23"/>
      <c r="D14" s="63"/>
      <c r="E14" s="64"/>
      <c r="F14" s="65"/>
      <c r="G14" s="21"/>
      <c r="H14" s="21"/>
      <c r="I14" s="66"/>
      <c r="J14" s="67"/>
    </row>
    <row r="15" spans="1:10" s="4" customFormat="1" ht="24" customHeight="1">
      <c r="A15" s="110"/>
      <c r="B15" s="22"/>
      <c r="C15" s="23"/>
      <c r="D15" s="63"/>
      <c r="E15" s="64"/>
      <c r="F15" s="65"/>
      <c r="G15" s="21"/>
      <c r="H15" s="21"/>
      <c r="I15" s="66"/>
      <c r="J15" s="67"/>
    </row>
    <row r="16" spans="1:10" s="4" customFormat="1" ht="24" customHeight="1">
      <c r="A16" s="110"/>
      <c r="B16" s="22"/>
      <c r="C16" s="23"/>
      <c r="D16" s="63"/>
      <c r="E16" s="64"/>
      <c r="F16" s="65"/>
      <c r="G16" s="21"/>
      <c r="H16" s="21"/>
      <c r="I16" s="66"/>
      <c r="J16" s="67"/>
    </row>
    <row r="17" spans="1:10" s="4" customFormat="1" ht="24" customHeight="1">
      <c r="A17" s="110"/>
      <c r="B17" s="22"/>
      <c r="C17" s="23"/>
      <c r="D17" s="63"/>
      <c r="E17" s="64"/>
      <c r="F17" s="65"/>
      <c r="G17" s="21"/>
      <c r="H17" s="21"/>
      <c r="I17" s="66"/>
      <c r="J17" s="67"/>
    </row>
    <row r="18" spans="1:10" s="4" customFormat="1" ht="24" customHeight="1">
      <c r="A18" s="110"/>
      <c r="B18" s="22"/>
      <c r="C18" s="23"/>
      <c r="D18" s="63"/>
      <c r="E18" s="64"/>
      <c r="F18" s="65"/>
      <c r="G18" s="21"/>
      <c r="H18" s="21"/>
      <c r="I18" s="66"/>
      <c r="J18" s="67"/>
    </row>
    <row r="19" spans="1:10" s="24" customFormat="1" ht="24" customHeight="1">
      <c r="A19" s="111"/>
      <c r="B19" s="33"/>
      <c r="C19" s="34"/>
      <c r="D19" s="30" t="s">
        <v>43</v>
      </c>
      <c r="E19" s="31">
        <f>SUM(E5:E18)</f>
        <v>372000</v>
      </c>
      <c r="F19" s="35"/>
      <c r="G19" s="35"/>
      <c r="H19" s="35"/>
      <c r="I19" s="32">
        <f>E19/E4</f>
        <v>1</v>
      </c>
      <c r="J19" s="36"/>
    </row>
    <row r="20" spans="1:10" s="4" customFormat="1" ht="24.95" customHeight="1">
      <c r="A20" s="106" t="s">
        <v>33</v>
      </c>
      <c r="B20" s="22"/>
      <c r="C20" s="23"/>
      <c r="D20" s="29"/>
      <c r="E20" s="26"/>
      <c r="F20" s="25"/>
      <c r="G20" s="21"/>
      <c r="H20" s="21"/>
      <c r="I20" s="18"/>
      <c r="J20" s="19"/>
    </row>
    <row r="21" spans="1:10" s="4" customFormat="1" ht="24.95" customHeight="1">
      <c r="A21" s="106"/>
      <c r="B21" s="22"/>
      <c r="C21" s="23"/>
      <c r="D21" s="29"/>
      <c r="E21" s="26"/>
      <c r="F21" s="25"/>
      <c r="G21" s="21"/>
      <c r="H21" s="21"/>
      <c r="I21" s="18"/>
      <c r="J21" s="19"/>
    </row>
    <row r="22" spans="1:10" s="4" customFormat="1" ht="24.95" customHeight="1">
      <c r="A22" s="106"/>
      <c r="B22" s="22"/>
      <c r="C22" s="23"/>
      <c r="D22" s="29"/>
      <c r="E22" s="52"/>
      <c r="F22" s="53"/>
      <c r="G22" s="21"/>
      <c r="H22" s="21"/>
      <c r="I22" s="48"/>
      <c r="J22" s="48"/>
    </row>
    <row r="23" spans="1:10" s="4" customFormat="1" ht="24.95" customHeight="1">
      <c r="A23" s="106"/>
      <c r="B23" s="37"/>
      <c r="C23" s="38"/>
      <c r="D23" s="30" t="s">
        <v>43</v>
      </c>
      <c r="E23" s="31">
        <f>SUM(E20:E22)</f>
        <v>0</v>
      </c>
      <c r="F23" s="35"/>
      <c r="G23" s="35"/>
      <c r="H23" s="35"/>
      <c r="I23" s="32">
        <f>E23/E4</f>
        <v>0</v>
      </c>
      <c r="J23" s="39"/>
    </row>
    <row r="24" spans="1:10" s="4" customFormat="1" ht="24.95" customHeight="1">
      <c r="A24" s="106" t="s">
        <v>40</v>
      </c>
      <c r="B24" s="22"/>
      <c r="C24" s="49"/>
      <c r="D24" s="20"/>
      <c r="E24" s="50"/>
      <c r="F24" s="54"/>
      <c r="G24" s="51"/>
      <c r="H24" s="51"/>
      <c r="I24" s="28"/>
      <c r="J24" s="27"/>
    </row>
    <row r="25" spans="1:10" s="4" customFormat="1" ht="24.95" customHeight="1">
      <c r="A25" s="106"/>
      <c r="B25" s="22"/>
      <c r="C25" s="49"/>
      <c r="D25" s="20"/>
      <c r="E25" s="50"/>
      <c r="F25" s="54"/>
      <c r="G25" s="51"/>
      <c r="H25" s="51"/>
      <c r="I25" s="28"/>
      <c r="J25" s="27"/>
    </row>
    <row r="26" spans="1:10" s="4" customFormat="1" ht="24.95" customHeight="1">
      <c r="A26" s="106"/>
      <c r="B26" s="22"/>
      <c r="C26" s="49"/>
      <c r="D26" s="20"/>
      <c r="E26" s="50"/>
      <c r="F26" s="54"/>
      <c r="G26" s="51"/>
      <c r="H26" s="51"/>
      <c r="I26" s="28"/>
      <c r="J26" s="27"/>
    </row>
    <row r="27" spans="1:10" s="4" customFormat="1" ht="24.95" customHeight="1">
      <c r="A27" s="106"/>
      <c r="B27" s="37"/>
      <c r="C27" s="40"/>
      <c r="D27" s="30" t="s">
        <v>43</v>
      </c>
      <c r="E27" s="31">
        <f>SUM(E24:E24)</f>
        <v>0</v>
      </c>
      <c r="F27" s="35"/>
      <c r="G27" s="35"/>
      <c r="H27" s="35"/>
      <c r="I27" s="32">
        <f>E27/E4</f>
        <v>0</v>
      </c>
      <c r="J27" s="41"/>
    </row>
  </sheetData>
  <mergeCells count="6">
    <mergeCell ref="A24:A27"/>
    <mergeCell ref="A1:J1"/>
    <mergeCell ref="A2:B2"/>
    <mergeCell ref="E2:I2"/>
    <mergeCell ref="A5:A19"/>
    <mergeCell ref="A20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49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48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15" t="s">
        <v>13</v>
      </c>
      <c r="B3" s="15" t="s">
        <v>26</v>
      </c>
      <c r="C3" s="15" t="s">
        <v>13</v>
      </c>
      <c r="D3" s="15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E19+E23+E27</f>
        <v>202000</v>
      </c>
      <c r="F4" s="46"/>
      <c r="G4" s="46"/>
      <c r="H4" s="46"/>
      <c r="I4" s="47">
        <f>I19+I23+I27</f>
        <v>1</v>
      </c>
      <c r="J4" s="45"/>
    </row>
    <row r="5" spans="1:10" s="4" customFormat="1" ht="24" customHeight="1">
      <c r="A5" s="109" t="s">
        <v>32</v>
      </c>
      <c r="B5" s="22">
        <v>44623</v>
      </c>
      <c r="C5" s="23" t="s">
        <v>39</v>
      </c>
      <c r="D5" s="63" t="s">
        <v>50</v>
      </c>
      <c r="E5" s="64">
        <v>57000</v>
      </c>
      <c r="F5" s="65" t="s">
        <v>53</v>
      </c>
      <c r="G5" s="21" t="s">
        <v>51</v>
      </c>
      <c r="H5" s="21" t="s">
        <v>52</v>
      </c>
      <c r="I5" s="66"/>
      <c r="J5" s="67"/>
    </row>
    <row r="6" spans="1:10" s="4" customFormat="1" ht="24" customHeight="1">
      <c r="A6" s="110"/>
      <c r="B6" s="22">
        <v>44642</v>
      </c>
      <c r="C6" s="23" t="s">
        <v>39</v>
      </c>
      <c r="D6" s="63" t="s">
        <v>54</v>
      </c>
      <c r="E6" s="64">
        <v>145000</v>
      </c>
      <c r="F6" s="65" t="s">
        <v>55</v>
      </c>
      <c r="G6" s="21" t="s">
        <v>56</v>
      </c>
      <c r="H6" s="21" t="s">
        <v>57</v>
      </c>
      <c r="I6" s="66"/>
      <c r="J6" s="67"/>
    </row>
    <row r="7" spans="1:10" s="4" customFormat="1" ht="24" customHeight="1">
      <c r="A7" s="110"/>
      <c r="B7" s="22"/>
      <c r="C7" s="23"/>
      <c r="D7" s="63"/>
      <c r="E7" s="64"/>
      <c r="F7" s="65"/>
      <c r="G7" s="21"/>
      <c r="H7" s="21"/>
      <c r="I7" s="66"/>
      <c r="J7" s="67"/>
    </row>
    <row r="8" spans="1:10" s="4" customFormat="1" ht="24" customHeight="1">
      <c r="A8" s="110"/>
      <c r="B8" s="22"/>
      <c r="C8" s="23"/>
      <c r="D8" s="63"/>
      <c r="E8" s="64"/>
      <c r="F8" s="65"/>
      <c r="G8" s="21"/>
      <c r="H8" s="21"/>
      <c r="I8" s="66"/>
      <c r="J8" s="67"/>
    </row>
    <row r="9" spans="1:10" s="4" customFormat="1" ht="24" customHeight="1">
      <c r="A9" s="110"/>
      <c r="B9" s="22"/>
      <c r="C9" s="23"/>
      <c r="D9" s="63"/>
      <c r="E9" s="64"/>
      <c r="F9" s="65"/>
      <c r="G9" s="21"/>
      <c r="H9" s="21"/>
      <c r="I9" s="66"/>
      <c r="J9" s="67"/>
    </row>
    <row r="10" spans="1:10" s="4" customFormat="1" ht="24" customHeight="1">
      <c r="A10" s="110"/>
      <c r="B10" s="22"/>
      <c r="C10" s="23"/>
      <c r="D10" s="63"/>
      <c r="E10" s="64"/>
      <c r="F10" s="65"/>
      <c r="G10" s="21"/>
      <c r="H10" s="21"/>
      <c r="I10" s="66"/>
      <c r="J10" s="67"/>
    </row>
    <row r="11" spans="1:10" s="4" customFormat="1" ht="24" customHeight="1">
      <c r="A11" s="110"/>
      <c r="B11" s="22"/>
      <c r="C11" s="23"/>
      <c r="D11" s="63"/>
      <c r="E11" s="64"/>
      <c r="F11" s="65"/>
      <c r="G11" s="21"/>
      <c r="H11" s="21"/>
      <c r="I11" s="66"/>
      <c r="J11" s="67"/>
    </row>
    <row r="12" spans="1:10" s="4" customFormat="1" ht="24" customHeight="1">
      <c r="A12" s="110"/>
      <c r="B12" s="22"/>
      <c r="C12" s="23"/>
      <c r="D12" s="63"/>
      <c r="E12" s="64"/>
      <c r="F12" s="65"/>
      <c r="G12" s="21"/>
      <c r="H12" s="21"/>
      <c r="I12" s="66"/>
      <c r="J12" s="67"/>
    </row>
    <row r="13" spans="1:10" s="4" customFormat="1" ht="24" customHeight="1">
      <c r="A13" s="110"/>
      <c r="B13" s="22"/>
      <c r="C13" s="23"/>
      <c r="D13" s="63"/>
      <c r="E13" s="64"/>
      <c r="F13" s="65"/>
      <c r="G13" s="21"/>
      <c r="H13" s="21"/>
      <c r="I13" s="66"/>
      <c r="J13" s="67"/>
    </row>
    <row r="14" spans="1:10" s="4" customFormat="1" ht="24" customHeight="1">
      <c r="A14" s="110"/>
      <c r="B14" s="22"/>
      <c r="C14" s="23"/>
      <c r="D14" s="63"/>
      <c r="E14" s="64"/>
      <c r="F14" s="65"/>
      <c r="G14" s="21"/>
      <c r="H14" s="21"/>
      <c r="I14" s="66"/>
      <c r="J14" s="67"/>
    </row>
    <row r="15" spans="1:10" s="4" customFormat="1" ht="24" customHeight="1">
      <c r="A15" s="110"/>
      <c r="B15" s="22"/>
      <c r="C15" s="23"/>
      <c r="D15" s="63"/>
      <c r="E15" s="64"/>
      <c r="F15" s="65"/>
      <c r="G15" s="21"/>
      <c r="H15" s="21"/>
      <c r="I15" s="66"/>
      <c r="J15" s="67"/>
    </row>
    <row r="16" spans="1:10" s="4" customFormat="1" ht="24" customHeight="1">
      <c r="A16" s="110"/>
      <c r="B16" s="22"/>
      <c r="C16" s="23"/>
      <c r="D16" s="63"/>
      <c r="E16" s="64"/>
      <c r="F16" s="65"/>
      <c r="G16" s="21"/>
      <c r="H16" s="21"/>
      <c r="I16" s="66"/>
      <c r="J16" s="67"/>
    </row>
    <row r="17" spans="1:10" s="4" customFormat="1" ht="24" customHeight="1">
      <c r="A17" s="110"/>
      <c r="B17" s="22"/>
      <c r="C17" s="23"/>
      <c r="D17" s="63"/>
      <c r="E17" s="64"/>
      <c r="F17" s="65"/>
      <c r="G17" s="21"/>
      <c r="H17" s="21"/>
      <c r="I17" s="66"/>
      <c r="J17" s="67"/>
    </row>
    <row r="18" spans="1:10" s="4" customFormat="1" ht="24" customHeight="1">
      <c r="A18" s="110"/>
      <c r="B18" s="22"/>
      <c r="C18" s="23"/>
      <c r="D18" s="63"/>
      <c r="E18" s="64"/>
      <c r="F18" s="65"/>
      <c r="G18" s="21"/>
      <c r="H18" s="21"/>
      <c r="I18" s="66"/>
      <c r="J18" s="67"/>
    </row>
    <row r="19" spans="1:10" s="24" customFormat="1" ht="24" customHeight="1">
      <c r="A19" s="111"/>
      <c r="B19" s="33"/>
      <c r="C19" s="34"/>
      <c r="D19" s="30" t="s">
        <v>58</v>
      </c>
      <c r="E19" s="31">
        <f>SUM(E5:E18)</f>
        <v>202000</v>
      </c>
      <c r="F19" s="35"/>
      <c r="G19" s="35"/>
      <c r="H19" s="35"/>
      <c r="I19" s="32">
        <f>E19/E4</f>
        <v>1</v>
      </c>
      <c r="J19" s="36"/>
    </row>
    <row r="20" spans="1:10" s="4" customFormat="1" ht="24.95" customHeight="1">
      <c r="A20" s="106" t="s">
        <v>33</v>
      </c>
      <c r="B20" s="22"/>
      <c r="C20" s="23"/>
      <c r="D20" s="29"/>
      <c r="E20" s="26"/>
      <c r="F20" s="25"/>
      <c r="G20" s="21"/>
      <c r="H20" s="21"/>
      <c r="I20" s="18"/>
      <c r="J20" s="19"/>
    </row>
    <row r="21" spans="1:10" s="4" customFormat="1" ht="24.95" customHeight="1">
      <c r="A21" s="106"/>
      <c r="B21" s="22"/>
      <c r="C21" s="23"/>
      <c r="D21" s="29"/>
      <c r="E21" s="26"/>
      <c r="F21" s="25"/>
      <c r="G21" s="21"/>
      <c r="H21" s="21"/>
      <c r="I21" s="18"/>
      <c r="J21" s="19"/>
    </row>
    <row r="22" spans="1:10" s="4" customFormat="1" ht="24.95" customHeight="1">
      <c r="A22" s="106"/>
      <c r="B22" s="22"/>
      <c r="C22" s="23"/>
      <c r="D22" s="29"/>
      <c r="E22" s="52"/>
      <c r="F22" s="53"/>
      <c r="G22" s="21"/>
      <c r="H22" s="21"/>
      <c r="I22" s="48"/>
      <c r="J22" s="48"/>
    </row>
    <row r="23" spans="1:10" s="4" customFormat="1" ht="24.95" customHeight="1">
      <c r="A23" s="106"/>
      <c r="B23" s="37"/>
      <c r="C23" s="38"/>
      <c r="D23" s="30" t="s">
        <v>43</v>
      </c>
      <c r="E23" s="31">
        <f>SUM(E20:E22)</f>
        <v>0</v>
      </c>
      <c r="F23" s="35"/>
      <c r="G23" s="35"/>
      <c r="H23" s="35"/>
      <c r="I23" s="32">
        <f>E23/E4</f>
        <v>0</v>
      </c>
      <c r="J23" s="39"/>
    </row>
    <row r="24" spans="1:10" s="4" customFormat="1" ht="24.95" customHeight="1">
      <c r="A24" s="106" t="s">
        <v>40</v>
      </c>
      <c r="B24" s="22"/>
      <c r="C24" s="49"/>
      <c r="D24" s="20"/>
      <c r="E24" s="50"/>
      <c r="F24" s="54"/>
      <c r="G24" s="51"/>
      <c r="H24" s="51"/>
      <c r="I24" s="28"/>
      <c r="J24" s="27"/>
    </row>
    <row r="25" spans="1:10" s="4" customFormat="1" ht="24.95" customHeight="1">
      <c r="A25" s="106"/>
      <c r="B25" s="22"/>
      <c r="C25" s="49"/>
      <c r="D25" s="20"/>
      <c r="E25" s="50"/>
      <c r="F25" s="54"/>
      <c r="G25" s="51"/>
      <c r="H25" s="51"/>
      <c r="I25" s="28"/>
      <c r="J25" s="27"/>
    </row>
    <row r="26" spans="1:10" s="4" customFormat="1" ht="24.95" customHeight="1">
      <c r="A26" s="106"/>
      <c r="B26" s="22"/>
      <c r="C26" s="49"/>
      <c r="D26" s="20"/>
      <c r="E26" s="50"/>
      <c r="F26" s="54"/>
      <c r="G26" s="51"/>
      <c r="H26" s="51"/>
      <c r="I26" s="28"/>
      <c r="J26" s="27"/>
    </row>
    <row r="27" spans="1:10" s="4" customFormat="1" ht="24.95" customHeight="1">
      <c r="A27" s="106"/>
      <c r="B27" s="37"/>
      <c r="C27" s="40"/>
      <c r="D27" s="30" t="s">
        <v>43</v>
      </c>
      <c r="E27" s="31">
        <f>SUM(E24:E24)</f>
        <v>0</v>
      </c>
      <c r="F27" s="35"/>
      <c r="G27" s="35"/>
      <c r="H27" s="35"/>
      <c r="I27" s="32">
        <f>E27/E4</f>
        <v>0</v>
      </c>
      <c r="J27" s="41"/>
    </row>
  </sheetData>
  <mergeCells count="6">
    <mergeCell ref="A24:A27"/>
    <mergeCell ref="A1:J1"/>
    <mergeCell ref="A2:B2"/>
    <mergeCell ref="E2:I2"/>
    <mergeCell ref="A5:A19"/>
    <mergeCell ref="A20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59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60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68" t="s">
        <v>13</v>
      </c>
      <c r="B3" s="68" t="s">
        <v>26</v>
      </c>
      <c r="C3" s="68" t="s">
        <v>13</v>
      </c>
      <c r="D3" s="68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E19+E23+E27</f>
        <v>782500</v>
      </c>
      <c r="F4" s="46"/>
      <c r="G4" s="46"/>
      <c r="H4" s="46"/>
      <c r="I4" s="47">
        <f>I19+I23+I27</f>
        <v>1</v>
      </c>
      <c r="J4" s="45"/>
    </row>
    <row r="5" spans="1:10" s="4" customFormat="1" ht="24" customHeight="1">
      <c r="A5" s="109" t="s">
        <v>32</v>
      </c>
      <c r="B5" s="22">
        <v>44664</v>
      </c>
      <c r="C5" s="23" t="s">
        <v>39</v>
      </c>
      <c r="D5" s="63" t="s">
        <v>61</v>
      </c>
      <c r="E5" s="64">
        <v>270000</v>
      </c>
      <c r="F5" s="65" t="s">
        <v>62</v>
      </c>
      <c r="G5" s="21" t="s">
        <v>63</v>
      </c>
      <c r="H5" s="21" t="s">
        <v>64</v>
      </c>
      <c r="I5" s="66"/>
      <c r="J5" s="67"/>
    </row>
    <row r="6" spans="1:10" s="4" customFormat="1" ht="24" customHeight="1">
      <c r="A6" s="110"/>
      <c r="B6" s="22">
        <v>44671</v>
      </c>
      <c r="C6" s="23" t="s">
        <v>39</v>
      </c>
      <c r="D6" s="63" t="s">
        <v>65</v>
      </c>
      <c r="E6" s="64">
        <v>232000</v>
      </c>
      <c r="F6" s="65" t="s">
        <v>66</v>
      </c>
      <c r="G6" s="21" t="s">
        <v>67</v>
      </c>
      <c r="H6" s="21" t="s">
        <v>68</v>
      </c>
      <c r="I6" s="66"/>
      <c r="J6" s="67"/>
    </row>
    <row r="7" spans="1:10" s="4" customFormat="1" ht="24" customHeight="1">
      <c r="A7" s="110"/>
      <c r="B7" s="22">
        <v>44676</v>
      </c>
      <c r="C7" s="23" t="s">
        <v>39</v>
      </c>
      <c r="D7" s="63" t="s">
        <v>69</v>
      </c>
      <c r="E7" s="64">
        <v>196000</v>
      </c>
      <c r="F7" s="65" t="s">
        <v>70</v>
      </c>
      <c r="G7" s="21" t="s">
        <v>71</v>
      </c>
      <c r="H7" s="21" t="s">
        <v>72</v>
      </c>
      <c r="I7" s="66"/>
      <c r="J7" s="67"/>
    </row>
    <row r="8" spans="1:10" s="4" customFormat="1" ht="24" customHeight="1">
      <c r="A8" s="110"/>
      <c r="B8" s="22">
        <v>44680</v>
      </c>
      <c r="C8" s="23" t="s">
        <v>39</v>
      </c>
      <c r="D8" s="63" t="s">
        <v>73</v>
      </c>
      <c r="E8" s="64">
        <v>54000</v>
      </c>
      <c r="F8" s="65" t="s">
        <v>74</v>
      </c>
      <c r="G8" s="21" t="s">
        <v>75</v>
      </c>
      <c r="H8" s="21" t="s">
        <v>76</v>
      </c>
      <c r="I8" s="66"/>
      <c r="J8" s="67"/>
    </row>
    <row r="9" spans="1:10" s="4" customFormat="1" ht="24" customHeight="1">
      <c r="A9" s="110"/>
      <c r="B9" s="22">
        <v>44680</v>
      </c>
      <c r="C9" s="23" t="s">
        <v>39</v>
      </c>
      <c r="D9" s="63" t="s">
        <v>73</v>
      </c>
      <c r="E9" s="64">
        <v>30500</v>
      </c>
      <c r="F9" s="65" t="s">
        <v>74</v>
      </c>
      <c r="G9" s="21" t="s">
        <v>71</v>
      </c>
      <c r="H9" s="21" t="s">
        <v>72</v>
      </c>
      <c r="I9" s="66"/>
      <c r="J9" s="67"/>
    </row>
    <row r="10" spans="1:10" s="4" customFormat="1" ht="24" customHeight="1">
      <c r="A10" s="110"/>
      <c r="B10" s="22"/>
      <c r="C10" s="23"/>
      <c r="D10" s="63"/>
      <c r="E10" s="64"/>
      <c r="F10" s="65"/>
      <c r="G10" s="21"/>
      <c r="H10" s="21"/>
      <c r="I10" s="66"/>
      <c r="J10" s="67"/>
    </row>
    <row r="11" spans="1:10" s="4" customFormat="1" ht="24" customHeight="1">
      <c r="A11" s="110"/>
      <c r="B11" s="22"/>
      <c r="C11" s="23"/>
      <c r="D11" s="63"/>
      <c r="E11" s="64"/>
      <c r="F11" s="65"/>
      <c r="G11" s="21"/>
      <c r="H11" s="21"/>
      <c r="I11" s="66"/>
      <c r="J11" s="67"/>
    </row>
    <row r="12" spans="1:10" s="4" customFormat="1" ht="24" customHeight="1">
      <c r="A12" s="110"/>
      <c r="B12" s="22"/>
      <c r="C12" s="23"/>
      <c r="D12" s="63"/>
      <c r="E12" s="64"/>
      <c r="F12" s="65"/>
      <c r="G12" s="21"/>
      <c r="H12" s="21"/>
      <c r="I12" s="66"/>
      <c r="J12" s="67"/>
    </row>
    <row r="13" spans="1:10" s="4" customFormat="1" ht="24" customHeight="1">
      <c r="A13" s="110"/>
      <c r="B13" s="22"/>
      <c r="C13" s="23"/>
      <c r="D13" s="63"/>
      <c r="E13" s="64"/>
      <c r="F13" s="65"/>
      <c r="G13" s="21"/>
      <c r="H13" s="21"/>
      <c r="I13" s="66"/>
      <c r="J13" s="67"/>
    </row>
    <row r="14" spans="1:10" s="4" customFormat="1" ht="24" customHeight="1">
      <c r="A14" s="110"/>
      <c r="B14" s="22"/>
      <c r="C14" s="23"/>
      <c r="D14" s="63"/>
      <c r="E14" s="64"/>
      <c r="F14" s="65"/>
      <c r="G14" s="21"/>
      <c r="H14" s="21"/>
      <c r="I14" s="66"/>
      <c r="J14" s="67"/>
    </row>
    <row r="15" spans="1:10" s="4" customFormat="1" ht="24" customHeight="1">
      <c r="A15" s="110"/>
      <c r="B15" s="22"/>
      <c r="C15" s="23"/>
      <c r="D15" s="63"/>
      <c r="E15" s="64"/>
      <c r="F15" s="65"/>
      <c r="G15" s="21"/>
      <c r="H15" s="21"/>
      <c r="I15" s="66"/>
      <c r="J15" s="67"/>
    </row>
    <row r="16" spans="1:10" s="4" customFormat="1" ht="24" customHeight="1">
      <c r="A16" s="110"/>
      <c r="B16" s="22"/>
      <c r="C16" s="23"/>
      <c r="D16" s="63"/>
      <c r="E16" s="64"/>
      <c r="F16" s="65"/>
      <c r="G16" s="21"/>
      <c r="H16" s="21"/>
      <c r="I16" s="66"/>
      <c r="J16" s="67"/>
    </row>
    <row r="17" spans="1:10" s="4" customFormat="1" ht="24" customHeight="1">
      <c r="A17" s="110"/>
      <c r="B17" s="22"/>
      <c r="C17" s="23"/>
      <c r="D17" s="63"/>
      <c r="E17" s="64"/>
      <c r="F17" s="65"/>
      <c r="G17" s="21"/>
      <c r="H17" s="21"/>
      <c r="I17" s="66"/>
      <c r="J17" s="67"/>
    </row>
    <row r="18" spans="1:10" s="4" customFormat="1" ht="24" customHeight="1">
      <c r="A18" s="110"/>
      <c r="B18" s="22"/>
      <c r="C18" s="23"/>
      <c r="D18" s="63"/>
      <c r="E18" s="64"/>
      <c r="F18" s="65"/>
      <c r="G18" s="21"/>
      <c r="H18" s="21"/>
      <c r="I18" s="66"/>
      <c r="J18" s="67"/>
    </row>
    <row r="19" spans="1:10" s="24" customFormat="1" ht="24" customHeight="1">
      <c r="A19" s="111"/>
      <c r="B19" s="33"/>
      <c r="C19" s="34"/>
      <c r="D19" s="30" t="s">
        <v>43</v>
      </c>
      <c r="E19" s="31">
        <f>SUM(E5:E18)</f>
        <v>782500</v>
      </c>
      <c r="F19" s="35"/>
      <c r="G19" s="35"/>
      <c r="H19" s="35"/>
      <c r="I19" s="32">
        <f>E19/E4</f>
        <v>1</v>
      </c>
      <c r="J19" s="36"/>
    </row>
    <row r="20" spans="1:10" s="4" customFormat="1" ht="24.95" customHeight="1">
      <c r="A20" s="106" t="s">
        <v>33</v>
      </c>
      <c r="B20" s="22"/>
      <c r="C20" s="23"/>
      <c r="D20" s="29"/>
      <c r="E20" s="26"/>
      <c r="F20" s="25"/>
      <c r="G20" s="21"/>
      <c r="H20" s="21"/>
      <c r="I20" s="18"/>
      <c r="J20" s="19"/>
    </row>
    <row r="21" spans="1:10" s="4" customFormat="1" ht="24.95" customHeight="1">
      <c r="A21" s="106"/>
      <c r="B21" s="22"/>
      <c r="C21" s="23"/>
      <c r="D21" s="29"/>
      <c r="E21" s="26"/>
      <c r="F21" s="25"/>
      <c r="G21" s="21"/>
      <c r="H21" s="21"/>
      <c r="I21" s="18"/>
      <c r="J21" s="19"/>
    </row>
    <row r="22" spans="1:10" s="4" customFormat="1" ht="24.95" customHeight="1">
      <c r="A22" s="106"/>
      <c r="B22" s="22"/>
      <c r="C22" s="23"/>
      <c r="D22" s="29"/>
      <c r="E22" s="52"/>
      <c r="F22" s="53"/>
      <c r="G22" s="21"/>
      <c r="H22" s="21"/>
      <c r="I22" s="48"/>
      <c r="J22" s="48"/>
    </row>
    <row r="23" spans="1:10" s="4" customFormat="1" ht="24.95" customHeight="1">
      <c r="A23" s="106"/>
      <c r="B23" s="37"/>
      <c r="C23" s="38"/>
      <c r="D23" s="30" t="s">
        <v>43</v>
      </c>
      <c r="E23" s="31">
        <f>SUM(E20:E22)</f>
        <v>0</v>
      </c>
      <c r="F23" s="35"/>
      <c r="G23" s="35"/>
      <c r="H23" s="35"/>
      <c r="I23" s="32">
        <f>E23/E4</f>
        <v>0</v>
      </c>
      <c r="J23" s="39"/>
    </row>
    <row r="24" spans="1:10" s="4" customFormat="1" ht="24.95" customHeight="1">
      <c r="A24" s="106" t="s">
        <v>40</v>
      </c>
      <c r="B24" s="22"/>
      <c r="C24" s="49"/>
      <c r="D24" s="20"/>
      <c r="E24" s="50"/>
      <c r="F24" s="54"/>
      <c r="G24" s="51"/>
      <c r="H24" s="51"/>
      <c r="I24" s="28"/>
      <c r="J24" s="27"/>
    </row>
    <row r="25" spans="1:10" s="4" customFormat="1" ht="24.95" customHeight="1">
      <c r="A25" s="106"/>
      <c r="B25" s="22"/>
      <c r="C25" s="49"/>
      <c r="D25" s="20"/>
      <c r="E25" s="50"/>
      <c r="F25" s="54"/>
      <c r="G25" s="51"/>
      <c r="H25" s="51"/>
      <c r="I25" s="28"/>
      <c r="J25" s="27"/>
    </row>
    <row r="26" spans="1:10" s="4" customFormat="1" ht="24.95" customHeight="1">
      <c r="A26" s="106"/>
      <c r="B26" s="22"/>
      <c r="C26" s="49"/>
      <c r="D26" s="20"/>
      <c r="E26" s="50"/>
      <c r="F26" s="54"/>
      <c r="G26" s="51"/>
      <c r="H26" s="51"/>
      <c r="I26" s="28"/>
      <c r="J26" s="27"/>
    </row>
    <row r="27" spans="1:10" s="4" customFormat="1" ht="24.95" customHeight="1">
      <c r="A27" s="106"/>
      <c r="B27" s="37"/>
      <c r="C27" s="40"/>
      <c r="D27" s="30" t="s">
        <v>43</v>
      </c>
      <c r="E27" s="31">
        <f>SUM(E24:E24)</f>
        <v>0</v>
      </c>
      <c r="F27" s="35"/>
      <c r="G27" s="35"/>
      <c r="H27" s="35"/>
      <c r="I27" s="32">
        <f>E27/E4</f>
        <v>0</v>
      </c>
      <c r="J27" s="41"/>
    </row>
  </sheetData>
  <mergeCells count="6">
    <mergeCell ref="A24:A27"/>
    <mergeCell ref="A1:J1"/>
    <mergeCell ref="A2:B2"/>
    <mergeCell ref="E2:I2"/>
    <mergeCell ref="A5:A19"/>
    <mergeCell ref="A20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91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112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69" t="s">
        <v>13</v>
      </c>
      <c r="B3" s="69" t="s">
        <v>26</v>
      </c>
      <c r="C3" s="69" t="s">
        <v>13</v>
      </c>
      <c r="D3" s="69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E19+E23+E27</f>
        <v>1698000</v>
      </c>
      <c r="F4" s="46"/>
      <c r="G4" s="46"/>
      <c r="H4" s="46"/>
      <c r="I4" s="47">
        <f>I19+I23+I27</f>
        <v>1</v>
      </c>
      <c r="J4" s="45"/>
    </row>
    <row r="5" spans="1:10" s="4" customFormat="1" ht="24" customHeight="1">
      <c r="A5" s="109" t="s">
        <v>32</v>
      </c>
      <c r="B5" s="22">
        <v>44725</v>
      </c>
      <c r="C5" s="23" t="s">
        <v>39</v>
      </c>
      <c r="D5" s="63" t="s">
        <v>92</v>
      </c>
      <c r="E5" s="64">
        <v>185000</v>
      </c>
      <c r="F5" s="65" t="s">
        <v>93</v>
      </c>
      <c r="G5" s="21" t="s">
        <v>94</v>
      </c>
      <c r="H5" s="21" t="s">
        <v>95</v>
      </c>
      <c r="I5" s="66"/>
      <c r="J5" s="67"/>
    </row>
    <row r="6" spans="1:10" s="4" customFormat="1" ht="24" customHeight="1">
      <c r="A6" s="110"/>
      <c r="B6" s="22">
        <v>44727</v>
      </c>
      <c r="C6" s="23" t="s">
        <v>39</v>
      </c>
      <c r="D6" s="63" t="s">
        <v>96</v>
      </c>
      <c r="E6" s="64">
        <v>203000</v>
      </c>
      <c r="F6" s="65" t="s">
        <v>97</v>
      </c>
      <c r="G6" s="21" t="s">
        <v>94</v>
      </c>
      <c r="H6" s="21" t="s">
        <v>95</v>
      </c>
      <c r="I6" s="66"/>
      <c r="J6" s="67"/>
    </row>
    <row r="7" spans="1:10" s="4" customFormat="1" ht="24" customHeight="1">
      <c r="A7" s="110"/>
      <c r="B7" s="22">
        <v>44733</v>
      </c>
      <c r="C7" s="23" t="s">
        <v>39</v>
      </c>
      <c r="D7" s="63" t="s">
        <v>98</v>
      </c>
      <c r="E7" s="64">
        <v>421000</v>
      </c>
      <c r="F7" s="65" t="s">
        <v>100</v>
      </c>
      <c r="G7" s="21" t="s">
        <v>102</v>
      </c>
      <c r="H7" s="21" t="s">
        <v>103</v>
      </c>
      <c r="I7" s="66"/>
      <c r="J7" s="67"/>
    </row>
    <row r="8" spans="1:10" s="4" customFormat="1" ht="24" customHeight="1">
      <c r="A8" s="110"/>
      <c r="B8" s="22">
        <v>44735</v>
      </c>
      <c r="C8" s="23" t="s">
        <v>39</v>
      </c>
      <c r="D8" s="63" t="s">
        <v>99</v>
      </c>
      <c r="E8" s="64">
        <v>469000</v>
      </c>
      <c r="F8" s="65" t="s">
        <v>101</v>
      </c>
      <c r="G8" s="21" t="s">
        <v>102</v>
      </c>
      <c r="H8" s="21" t="s">
        <v>103</v>
      </c>
      <c r="I8" s="66"/>
      <c r="J8" s="67"/>
    </row>
    <row r="9" spans="1:10" s="4" customFormat="1" ht="24" customHeight="1">
      <c r="A9" s="110"/>
      <c r="B9" s="22">
        <v>44741</v>
      </c>
      <c r="C9" s="23" t="s">
        <v>39</v>
      </c>
      <c r="D9" s="63" t="s">
        <v>111</v>
      </c>
      <c r="E9" s="64">
        <v>132000</v>
      </c>
      <c r="F9" s="65" t="s">
        <v>110</v>
      </c>
      <c r="G9" s="21" t="s">
        <v>108</v>
      </c>
      <c r="H9" s="21" t="s">
        <v>109</v>
      </c>
      <c r="I9" s="66"/>
      <c r="J9" s="67"/>
    </row>
    <row r="10" spans="1:10" s="4" customFormat="1" ht="24" customHeight="1">
      <c r="A10" s="110"/>
      <c r="B10" s="22">
        <v>44742</v>
      </c>
      <c r="C10" s="23" t="s">
        <v>39</v>
      </c>
      <c r="D10" s="63" t="s">
        <v>104</v>
      </c>
      <c r="E10" s="64">
        <v>288000</v>
      </c>
      <c r="F10" s="65" t="s">
        <v>105</v>
      </c>
      <c r="G10" s="21" t="s">
        <v>106</v>
      </c>
      <c r="H10" s="21" t="s">
        <v>107</v>
      </c>
      <c r="I10" s="66"/>
      <c r="J10" s="67"/>
    </row>
    <row r="11" spans="1:10" s="4" customFormat="1" ht="24" customHeight="1">
      <c r="A11" s="110"/>
      <c r="B11" s="22"/>
      <c r="C11" s="23"/>
      <c r="D11" s="63"/>
      <c r="E11" s="64"/>
      <c r="F11" s="65"/>
      <c r="G11" s="21"/>
      <c r="H11" s="21"/>
      <c r="I11" s="66"/>
      <c r="J11" s="67"/>
    </row>
    <row r="12" spans="1:10" s="4" customFormat="1" ht="24" customHeight="1">
      <c r="A12" s="110"/>
      <c r="B12" s="22"/>
      <c r="C12" s="23"/>
      <c r="D12" s="63"/>
      <c r="E12" s="64"/>
      <c r="F12" s="65"/>
      <c r="G12" s="21"/>
      <c r="H12" s="21"/>
      <c r="I12" s="66"/>
      <c r="J12" s="67"/>
    </row>
    <row r="13" spans="1:10" s="4" customFormat="1" ht="24" customHeight="1">
      <c r="A13" s="110"/>
      <c r="B13" s="22"/>
      <c r="C13" s="23"/>
      <c r="D13" s="63"/>
      <c r="E13" s="64"/>
      <c r="F13" s="65"/>
      <c r="G13" s="21"/>
      <c r="H13" s="21"/>
      <c r="I13" s="66"/>
      <c r="J13" s="67"/>
    </row>
    <row r="14" spans="1:10" s="4" customFormat="1" ht="24" customHeight="1">
      <c r="A14" s="110"/>
      <c r="B14" s="22"/>
      <c r="C14" s="23"/>
      <c r="D14" s="63"/>
      <c r="E14" s="64"/>
      <c r="F14" s="65"/>
      <c r="G14" s="21"/>
      <c r="H14" s="21"/>
      <c r="I14" s="66"/>
      <c r="J14" s="67"/>
    </row>
    <row r="15" spans="1:10" s="4" customFormat="1" ht="24" customHeight="1">
      <c r="A15" s="110"/>
      <c r="B15" s="22"/>
      <c r="C15" s="23"/>
      <c r="D15" s="63"/>
      <c r="E15" s="64"/>
      <c r="F15" s="65"/>
      <c r="G15" s="21"/>
      <c r="H15" s="21"/>
      <c r="I15" s="66"/>
      <c r="J15" s="67"/>
    </row>
    <row r="16" spans="1:10" s="4" customFormat="1" ht="24" customHeight="1">
      <c r="A16" s="110"/>
      <c r="B16" s="22"/>
      <c r="C16" s="23"/>
      <c r="D16" s="63"/>
      <c r="E16" s="64"/>
      <c r="F16" s="65"/>
      <c r="G16" s="21"/>
      <c r="H16" s="21"/>
      <c r="I16" s="66"/>
      <c r="J16" s="67"/>
    </row>
    <row r="17" spans="1:10" s="4" customFormat="1" ht="24" customHeight="1">
      <c r="A17" s="110"/>
      <c r="B17" s="22"/>
      <c r="C17" s="23"/>
      <c r="D17" s="63"/>
      <c r="E17" s="64"/>
      <c r="F17" s="65"/>
      <c r="G17" s="21"/>
      <c r="H17" s="21"/>
      <c r="I17" s="66"/>
      <c r="J17" s="67"/>
    </row>
    <row r="18" spans="1:10" s="4" customFormat="1" ht="24" customHeight="1">
      <c r="A18" s="110"/>
      <c r="B18" s="22"/>
      <c r="C18" s="23"/>
      <c r="D18" s="63"/>
      <c r="E18" s="64"/>
      <c r="F18" s="65"/>
      <c r="G18" s="21"/>
      <c r="H18" s="21"/>
      <c r="I18" s="66"/>
      <c r="J18" s="67"/>
    </row>
    <row r="19" spans="1:10" s="24" customFormat="1" ht="24" customHeight="1">
      <c r="A19" s="111"/>
      <c r="B19" s="33"/>
      <c r="C19" s="34"/>
      <c r="D19" s="30" t="s">
        <v>43</v>
      </c>
      <c r="E19" s="31">
        <f>SUM(E5:E18)</f>
        <v>1698000</v>
      </c>
      <c r="F19" s="35"/>
      <c r="G19" s="35"/>
      <c r="H19" s="35"/>
      <c r="I19" s="32">
        <f>E19/E4</f>
        <v>1</v>
      </c>
      <c r="J19" s="36"/>
    </row>
    <row r="20" spans="1:10" s="4" customFormat="1" ht="24.95" customHeight="1">
      <c r="A20" s="106" t="s">
        <v>33</v>
      </c>
      <c r="B20" s="22"/>
      <c r="C20" s="23"/>
      <c r="D20" s="29"/>
      <c r="E20" s="26"/>
      <c r="F20" s="25"/>
      <c r="G20" s="21"/>
      <c r="H20" s="21"/>
      <c r="I20" s="18"/>
      <c r="J20" s="19"/>
    </row>
    <row r="21" spans="1:10" s="4" customFormat="1" ht="24.95" customHeight="1">
      <c r="A21" s="106"/>
      <c r="B21" s="22"/>
      <c r="C21" s="23"/>
      <c r="D21" s="29"/>
      <c r="E21" s="26"/>
      <c r="F21" s="25"/>
      <c r="G21" s="21"/>
      <c r="H21" s="21"/>
      <c r="I21" s="18"/>
      <c r="J21" s="19"/>
    </row>
    <row r="22" spans="1:10" s="4" customFormat="1" ht="24.95" customHeight="1">
      <c r="A22" s="106"/>
      <c r="B22" s="22"/>
      <c r="C22" s="23"/>
      <c r="D22" s="29"/>
      <c r="E22" s="52"/>
      <c r="F22" s="53"/>
      <c r="G22" s="21"/>
      <c r="H22" s="21"/>
      <c r="I22" s="48"/>
      <c r="J22" s="48"/>
    </row>
    <row r="23" spans="1:10" s="4" customFormat="1" ht="24.95" customHeight="1">
      <c r="A23" s="106"/>
      <c r="B23" s="37"/>
      <c r="C23" s="38"/>
      <c r="D23" s="30" t="s">
        <v>43</v>
      </c>
      <c r="E23" s="31">
        <f>SUM(E20:E22)</f>
        <v>0</v>
      </c>
      <c r="F23" s="35"/>
      <c r="G23" s="35"/>
      <c r="H23" s="35"/>
      <c r="I23" s="32">
        <f>E23/E4</f>
        <v>0</v>
      </c>
      <c r="J23" s="39"/>
    </row>
    <row r="24" spans="1:10" s="4" customFormat="1" ht="24.95" customHeight="1">
      <c r="A24" s="106" t="s">
        <v>40</v>
      </c>
      <c r="B24" s="22"/>
      <c r="C24" s="49"/>
      <c r="D24" s="20"/>
      <c r="E24" s="50"/>
      <c r="F24" s="54"/>
      <c r="G24" s="51"/>
      <c r="H24" s="51"/>
      <c r="I24" s="28"/>
      <c r="J24" s="27"/>
    </row>
    <row r="25" spans="1:10" s="4" customFormat="1" ht="24.95" customHeight="1">
      <c r="A25" s="106"/>
      <c r="B25" s="22"/>
      <c r="C25" s="49"/>
      <c r="D25" s="20"/>
      <c r="E25" s="50"/>
      <c r="F25" s="54"/>
      <c r="G25" s="51"/>
      <c r="H25" s="51"/>
      <c r="I25" s="28"/>
      <c r="J25" s="27"/>
    </row>
    <row r="26" spans="1:10" s="4" customFormat="1" ht="24.95" customHeight="1">
      <c r="A26" s="106"/>
      <c r="B26" s="22"/>
      <c r="C26" s="49"/>
      <c r="D26" s="20"/>
      <c r="E26" s="50"/>
      <c r="F26" s="54"/>
      <c r="G26" s="51"/>
      <c r="H26" s="51"/>
      <c r="I26" s="28"/>
      <c r="J26" s="27"/>
    </row>
    <row r="27" spans="1:10" s="4" customFormat="1" ht="24.95" customHeight="1">
      <c r="A27" s="106"/>
      <c r="B27" s="37"/>
      <c r="C27" s="40"/>
      <c r="D27" s="30" t="s">
        <v>43</v>
      </c>
      <c r="E27" s="31">
        <f>SUM(E24:E24)</f>
        <v>0</v>
      </c>
      <c r="F27" s="35"/>
      <c r="G27" s="35"/>
      <c r="H27" s="35"/>
      <c r="I27" s="32">
        <f>E27/E4</f>
        <v>0</v>
      </c>
      <c r="J27" s="41"/>
    </row>
  </sheetData>
  <mergeCells count="6">
    <mergeCell ref="A24:A27"/>
    <mergeCell ref="A1:J1"/>
    <mergeCell ref="A2:B2"/>
    <mergeCell ref="E2:I2"/>
    <mergeCell ref="A5:A19"/>
    <mergeCell ref="A20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8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113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114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71" t="s">
        <v>13</v>
      </c>
      <c r="B3" s="71" t="s">
        <v>26</v>
      </c>
      <c r="C3" s="71" t="s">
        <v>13</v>
      </c>
      <c r="D3" s="71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E30+E34+E38</f>
        <v>14475800</v>
      </c>
      <c r="F4" s="46"/>
      <c r="G4" s="46"/>
      <c r="H4" s="46"/>
      <c r="I4" s="47">
        <f>I30+I34+I38</f>
        <v>1</v>
      </c>
      <c r="J4" s="45"/>
    </row>
    <row r="5" spans="1:10" s="4" customFormat="1" ht="24" customHeight="1">
      <c r="A5" s="109" t="s">
        <v>32</v>
      </c>
      <c r="B5" s="22">
        <v>44746</v>
      </c>
      <c r="C5" s="23" t="s">
        <v>39</v>
      </c>
      <c r="D5" s="63" t="s">
        <v>115</v>
      </c>
      <c r="E5" s="64">
        <v>112500</v>
      </c>
      <c r="F5" s="65" t="s">
        <v>118</v>
      </c>
      <c r="G5" s="21" t="s">
        <v>71</v>
      </c>
      <c r="H5" s="21" t="s">
        <v>119</v>
      </c>
      <c r="I5" s="66"/>
      <c r="J5" s="67"/>
    </row>
    <row r="6" spans="1:10" s="4" customFormat="1" ht="24" customHeight="1">
      <c r="A6" s="110"/>
      <c r="B6" s="22">
        <v>44746</v>
      </c>
      <c r="C6" s="23" t="s">
        <v>39</v>
      </c>
      <c r="D6" s="63" t="s">
        <v>116</v>
      </c>
      <c r="E6" s="64">
        <v>80000</v>
      </c>
      <c r="F6" s="65" t="s">
        <v>117</v>
      </c>
      <c r="G6" s="21" t="s">
        <v>120</v>
      </c>
      <c r="H6" s="21" t="s">
        <v>122</v>
      </c>
      <c r="I6" s="66"/>
      <c r="J6" s="67"/>
    </row>
    <row r="7" spans="1:10" s="4" customFormat="1" ht="24" customHeight="1">
      <c r="A7" s="110"/>
      <c r="B7" s="22">
        <v>44746</v>
      </c>
      <c r="C7" s="23" t="s">
        <v>39</v>
      </c>
      <c r="D7" s="63" t="s">
        <v>116</v>
      </c>
      <c r="E7" s="64">
        <v>38000</v>
      </c>
      <c r="F7" s="65" t="s">
        <v>117</v>
      </c>
      <c r="G7" s="21" t="s">
        <v>121</v>
      </c>
      <c r="H7" s="21" t="s">
        <v>123</v>
      </c>
      <c r="I7" s="66"/>
      <c r="J7" s="67"/>
    </row>
    <row r="8" spans="1:10" s="4" customFormat="1" ht="24" customHeight="1">
      <c r="A8" s="110"/>
      <c r="B8" s="22">
        <v>44747</v>
      </c>
      <c r="C8" s="23" t="s">
        <v>39</v>
      </c>
      <c r="D8" s="63" t="s">
        <v>137</v>
      </c>
      <c r="E8" s="64">
        <v>335400</v>
      </c>
      <c r="F8" s="65" t="s">
        <v>179</v>
      </c>
      <c r="G8" s="21" t="s">
        <v>180</v>
      </c>
      <c r="H8" s="21" t="s">
        <v>181</v>
      </c>
      <c r="I8" s="66"/>
      <c r="J8" s="67"/>
    </row>
    <row r="9" spans="1:10" s="4" customFormat="1" ht="24" customHeight="1">
      <c r="A9" s="110"/>
      <c r="B9" s="22">
        <v>44747</v>
      </c>
      <c r="C9" s="23" t="s">
        <v>39</v>
      </c>
      <c r="D9" s="63" t="s">
        <v>138</v>
      </c>
      <c r="E9" s="64">
        <v>287400</v>
      </c>
      <c r="F9" s="65" t="s">
        <v>182</v>
      </c>
      <c r="G9" s="21" t="s">
        <v>180</v>
      </c>
      <c r="H9" s="21" t="s">
        <v>181</v>
      </c>
      <c r="I9" s="66"/>
      <c r="J9" s="67"/>
    </row>
    <row r="10" spans="1:10" s="4" customFormat="1" ht="24" customHeight="1">
      <c r="A10" s="110"/>
      <c r="B10" s="22">
        <v>44753</v>
      </c>
      <c r="C10" s="23" t="s">
        <v>39</v>
      </c>
      <c r="D10" s="63" t="s">
        <v>124</v>
      </c>
      <c r="E10" s="64">
        <v>196000</v>
      </c>
      <c r="F10" s="65" t="s">
        <v>126</v>
      </c>
      <c r="G10" s="21" t="s">
        <v>128</v>
      </c>
      <c r="H10" s="21" t="s">
        <v>119</v>
      </c>
      <c r="I10" s="66"/>
      <c r="J10" s="67"/>
    </row>
    <row r="11" spans="1:10" s="4" customFormat="1" ht="24" customHeight="1">
      <c r="A11" s="110"/>
      <c r="B11" s="22">
        <v>44754</v>
      </c>
      <c r="C11" s="23" t="s">
        <v>39</v>
      </c>
      <c r="D11" s="63" t="s">
        <v>125</v>
      </c>
      <c r="E11" s="64">
        <v>299000</v>
      </c>
      <c r="F11" s="65" t="s">
        <v>127</v>
      </c>
      <c r="G11" s="21" t="s">
        <v>129</v>
      </c>
      <c r="H11" s="21" t="s">
        <v>130</v>
      </c>
      <c r="I11" s="66"/>
      <c r="J11" s="67"/>
    </row>
    <row r="12" spans="1:10" s="4" customFormat="1" ht="24" customHeight="1">
      <c r="A12" s="110"/>
      <c r="B12" s="22">
        <v>44761</v>
      </c>
      <c r="C12" s="23" t="s">
        <v>39</v>
      </c>
      <c r="D12" s="63" t="s">
        <v>131</v>
      </c>
      <c r="E12" s="64">
        <v>200000</v>
      </c>
      <c r="F12" s="65" t="s">
        <v>143</v>
      </c>
      <c r="G12" s="21" t="s">
        <v>144</v>
      </c>
      <c r="H12" s="21" t="s">
        <v>145</v>
      </c>
      <c r="I12" s="66"/>
      <c r="J12" s="67"/>
    </row>
    <row r="13" spans="1:10" s="4" customFormat="1" ht="24" customHeight="1">
      <c r="A13" s="110"/>
      <c r="B13" s="22">
        <v>44764</v>
      </c>
      <c r="C13" s="23" t="s">
        <v>39</v>
      </c>
      <c r="D13" s="63" t="s">
        <v>132</v>
      </c>
      <c r="E13" s="64">
        <v>237000</v>
      </c>
      <c r="F13" s="65" t="s">
        <v>149</v>
      </c>
      <c r="G13" s="21" t="s">
        <v>150</v>
      </c>
      <c r="H13" s="21" t="s">
        <v>151</v>
      </c>
      <c r="I13" s="66"/>
      <c r="J13" s="67"/>
    </row>
    <row r="14" spans="1:10" s="4" customFormat="1" ht="24" customHeight="1">
      <c r="A14" s="110"/>
      <c r="B14" s="22">
        <v>44766</v>
      </c>
      <c r="C14" s="23" t="s">
        <v>39</v>
      </c>
      <c r="D14" s="63" t="s">
        <v>139</v>
      </c>
      <c r="E14" s="64">
        <v>450000</v>
      </c>
      <c r="F14" s="65" t="s">
        <v>166</v>
      </c>
      <c r="G14" s="21" t="s">
        <v>159</v>
      </c>
      <c r="H14" s="21" t="s">
        <v>167</v>
      </c>
      <c r="I14" s="66"/>
      <c r="J14" s="67"/>
    </row>
    <row r="15" spans="1:10" s="4" customFormat="1" ht="24" customHeight="1">
      <c r="A15" s="110"/>
      <c r="B15" s="22">
        <v>44767</v>
      </c>
      <c r="C15" s="23" t="s">
        <v>39</v>
      </c>
      <c r="D15" s="63" t="s">
        <v>139</v>
      </c>
      <c r="E15" s="64">
        <v>1611000</v>
      </c>
      <c r="F15" s="65" t="s">
        <v>166</v>
      </c>
      <c r="G15" s="21" t="s">
        <v>159</v>
      </c>
      <c r="H15" s="21" t="s">
        <v>167</v>
      </c>
      <c r="I15" s="66"/>
      <c r="J15" s="67"/>
    </row>
    <row r="16" spans="1:10" s="4" customFormat="1" ht="24" customHeight="1">
      <c r="A16" s="110"/>
      <c r="B16" s="22">
        <v>44768</v>
      </c>
      <c r="C16" s="23" t="s">
        <v>39</v>
      </c>
      <c r="D16" s="63" t="s">
        <v>134</v>
      </c>
      <c r="E16" s="64">
        <v>131000</v>
      </c>
      <c r="F16" s="65" t="s">
        <v>149</v>
      </c>
      <c r="G16" s="21" t="s">
        <v>150</v>
      </c>
      <c r="H16" s="21" t="s">
        <v>151</v>
      </c>
      <c r="I16" s="66"/>
      <c r="J16" s="67"/>
    </row>
    <row r="17" spans="1:10" s="4" customFormat="1" ht="24" customHeight="1">
      <c r="A17" s="110"/>
      <c r="B17" s="22">
        <v>44768</v>
      </c>
      <c r="C17" s="23" t="s">
        <v>39</v>
      </c>
      <c r="D17" s="63" t="s">
        <v>136</v>
      </c>
      <c r="E17" s="64">
        <v>171000</v>
      </c>
      <c r="F17" s="65" t="s">
        <v>156</v>
      </c>
      <c r="G17" s="21" t="s">
        <v>157</v>
      </c>
      <c r="H17" s="21" t="s">
        <v>158</v>
      </c>
      <c r="I17" s="66"/>
      <c r="J17" s="67"/>
    </row>
    <row r="18" spans="1:10" s="4" customFormat="1" ht="24" customHeight="1">
      <c r="A18" s="110"/>
      <c r="B18" s="22">
        <v>44768</v>
      </c>
      <c r="C18" s="23" t="s">
        <v>39</v>
      </c>
      <c r="D18" s="63" t="s">
        <v>139</v>
      </c>
      <c r="E18" s="64">
        <v>2007000</v>
      </c>
      <c r="F18" s="65" t="s">
        <v>166</v>
      </c>
      <c r="G18" s="21" t="s">
        <v>159</v>
      </c>
      <c r="H18" s="21" t="s">
        <v>167</v>
      </c>
      <c r="I18" s="66"/>
      <c r="J18" s="67"/>
    </row>
    <row r="19" spans="1:10" s="4" customFormat="1" ht="24" customHeight="1">
      <c r="A19" s="110"/>
      <c r="B19" s="22">
        <v>44769</v>
      </c>
      <c r="C19" s="23" t="s">
        <v>39</v>
      </c>
      <c r="D19" s="63" t="s">
        <v>135</v>
      </c>
      <c r="E19" s="64">
        <v>270000</v>
      </c>
      <c r="F19" s="65" t="s">
        <v>149</v>
      </c>
      <c r="G19" s="21" t="s">
        <v>154</v>
      </c>
      <c r="H19" s="21" t="s">
        <v>155</v>
      </c>
      <c r="I19" s="66"/>
      <c r="J19" s="67"/>
    </row>
    <row r="20" spans="1:10" s="4" customFormat="1" ht="24" customHeight="1">
      <c r="A20" s="110"/>
      <c r="B20" s="22">
        <v>44769</v>
      </c>
      <c r="C20" s="23" t="s">
        <v>39</v>
      </c>
      <c r="D20" s="63" t="s">
        <v>139</v>
      </c>
      <c r="E20" s="64">
        <v>1890000</v>
      </c>
      <c r="F20" s="65" t="s">
        <v>166</v>
      </c>
      <c r="G20" s="21" t="s">
        <v>159</v>
      </c>
      <c r="H20" s="21" t="s">
        <v>167</v>
      </c>
      <c r="I20" s="66"/>
      <c r="J20" s="67"/>
    </row>
    <row r="21" spans="1:10" s="4" customFormat="1" ht="24" customHeight="1">
      <c r="A21" s="110"/>
      <c r="B21" s="22">
        <v>44769</v>
      </c>
      <c r="C21" s="23" t="s">
        <v>39</v>
      </c>
      <c r="D21" s="63" t="s">
        <v>139</v>
      </c>
      <c r="E21" s="64">
        <v>284400</v>
      </c>
      <c r="F21" s="65" t="s">
        <v>166</v>
      </c>
      <c r="G21" s="21" t="s">
        <v>160</v>
      </c>
      <c r="H21" s="21" t="s">
        <v>168</v>
      </c>
      <c r="I21" s="66"/>
      <c r="J21" s="67"/>
    </row>
    <row r="22" spans="1:10" s="4" customFormat="1" ht="24" customHeight="1">
      <c r="A22" s="110"/>
      <c r="B22" s="22">
        <v>44769</v>
      </c>
      <c r="C22" s="23" t="s">
        <v>39</v>
      </c>
      <c r="D22" s="63" t="s">
        <v>139</v>
      </c>
      <c r="E22" s="64">
        <v>19000</v>
      </c>
      <c r="F22" s="65" t="s">
        <v>166</v>
      </c>
      <c r="G22" s="21" t="s">
        <v>161</v>
      </c>
      <c r="H22" s="21" t="s">
        <v>169</v>
      </c>
      <c r="I22" s="66"/>
      <c r="J22" s="67"/>
    </row>
    <row r="23" spans="1:10" s="4" customFormat="1" ht="24" customHeight="1">
      <c r="A23" s="110"/>
      <c r="B23" s="22">
        <v>44770</v>
      </c>
      <c r="C23" s="23" t="s">
        <v>39</v>
      </c>
      <c r="D23" s="63" t="s">
        <v>133</v>
      </c>
      <c r="E23" s="64">
        <v>117000</v>
      </c>
      <c r="F23" s="65" t="s">
        <v>149</v>
      </c>
      <c r="G23" s="21" t="s">
        <v>152</v>
      </c>
      <c r="H23" s="21" t="s">
        <v>153</v>
      </c>
      <c r="I23" s="66"/>
      <c r="J23" s="67"/>
    </row>
    <row r="24" spans="1:10" s="4" customFormat="1" ht="24" customHeight="1">
      <c r="A24" s="110"/>
      <c r="B24" s="22">
        <v>44770</v>
      </c>
      <c r="C24" s="23" t="s">
        <v>39</v>
      </c>
      <c r="D24" s="63" t="s">
        <v>139</v>
      </c>
      <c r="E24" s="64">
        <v>1206000</v>
      </c>
      <c r="F24" s="65" t="s">
        <v>166</v>
      </c>
      <c r="G24" s="21" t="s">
        <v>159</v>
      </c>
      <c r="H24" s="21" t="s">
        <v>167</v>
      </c>
      <c r="I24" s="66"/>
      <c r="J24" s="67"/>
    </row>
    <row r="25" spans="1:10" s="4" customFormat="1" ht="24" customHeight="1">
      <c r="A25" s="110"/>
      <c r="B25" s="22">
        <v>44770</v>
      </c>
      <c r="C25" s="23" t="s">
        <v>39</v>
      </c>
      <c r="D25" s="63" t="s">
        <v>139</v>
      </c>
      <c r="E25" s="64">
        <v>324000</v>
      </c>
      <c r="F25" s="65" t="s">
        <v>166</v>
      </c>
      <c r="G25" s="21" t="s">
        <v>162</v>
      </c>
      <c r="H25" s="21" t="s">
        <v>170</v>
      </c>
      <c r="I25" s="66"/>
      <c r="J25" s="67"/>
    </row>
    <row r="26" spans="1:10" s="4" customFormat="1" ht="24" customHeight="1">
      <c r="A26" s="110"/>
      <c r="B26" s="22">
        <v>44770</v>
      </c>
      <c r="C26" s="23" t="s">
        <v>39</v>
      </c>
      <c r="D26" s="63" t="s">
        <v>139</v>
      </c>
      <c r="E26" s="64">
        <v>500000</v>
      </c>
      <c r="F26" s="65" t="s">
        <v>166</v>
      </c>
      <c r="G26" s="21" t="s">
        <v>163</v>
      </c>
      <c r="H26" s="21" t="s">
        <v>171</v>
      </c>
      <c r="I26" s="66"/>
      <c r="J26" s="67"/>
    </row>
    <row r="27" spans="1:10" s="4" customFormat="1" ht="24" customHeight="1">
      <c r="A27" s="110"/>
      <c r="B27" s="22">
        <v>44770</v>
      </c>
      <c r="C27" s="23" t="s">
        <v>39</v>
      </c>
      <c r="D27" s="63" t="s">
        <v>139</v>
      </c>
      <c r="E27" s="64">
        <v>186000</v>
      </c>
      <c r="F27" s="65" t="s">
        <v>166</v>
      </c>
      <c r="G27" s="21" t="s">
        <v>164</v>
      </c>
      <c r="H27" s="21" t="s">
        <v>172</v>
      </c>
      <c r="I27" s="66"/>
      <c r="J27" s="67"/>
    </row>
    <row r="28" spans="1:10" s="4" customFormat="1" ht="24" customHeight="1">
      <c r="A28" s="110"/>
      <c r="B28" s="22">
        <v>44771</v>
      </c>
      <c r="C28" s="23" t="s">
        <v>39</v>
      </c>
      <c r="D28" s="63" t="s">
        <v>139</v>
      </c>
      <c r="E28" s="64">
        <v>1035000</v>
      </c>
      <c r="F28" s="65" t="s">
        <v>166</v>
      </c>
      <c r="G28" s="21" t="s">
        <v>159</v>
      </c>
      <c r="H28" s="21" t="s">
        <v>167</v>
      </c>
      <c r="I28" s="66"/>
      <c r="J28" s="67"/>
    </row>
    <row r="29" spans="1:10" s="4" customFormat="1" ht="24" customHeight="1">
      <c r="A29" s="110"/>
      <c r="B29" s="22">
        <v>44771</v>
      </c>
      <c r="C29" s="23" t="s">
        <v>39</v>
      </c>
      <c r="D29" s="63" t="s">
        <v>139</v>
      </c>
      <c r="E29" s="64">
        <v>282600</v>
      </c>
      <c r="F29" s="65" t="s">
        <v>166</v>
      </c>
      <c r="G29" s="21" t="s">
        <v>165</v>
      </c>
      <c r="H29" s="21" t="s">
        <v>173</v>
      </c>
      <c r="I29" s="66"/>
      <c r="J29" s="67"/>
    </row>
    <row r="30" spans="1:10" s="24" customFormat="1" ht="24" customHeight="1">
      <c r="A30" s="111"/>
      <c r="B30" s="33"/>
      <c r="C30" s="34"/>
      <c r="D30" s="30" t="s">
        <v>43</v>
      </c>
      <c r="E30" s="31">
        <f>SUM(E5:E29)</f>
        <v>12269300</v>
      </c>
      <c r="F30" s="35"/>
      <c r="G30" s="35"/>
      <c r="H30" s="35"/>
      <c r="I30" s="32">
        <f>E30/E4</f>
        <v>0.847573191118971</v>
      </c>
      <c r="J30" s="36"/>
    </row>
    <row r="31" spans="1:10" s="4" customFormat="1" ht="24.95" customHeight="1">
      <c r="A31" s="106" t="s">
        <v>33</v>
      </c>
      <c r="B31" s="22"/>
      <c r="C31" s="23"/>
      <c r="D31" s="29"/>
      <c r="E31" s="26"/>
      <c r="F31" s="25"/>
      <c r="G31" s="21"/>
      <c r="H31" s="21"/>
      <c r="I31" s="18"/>
      <c r="J31" s="19"/>
    </row>
    <row r="32" spans="1:10" s="4" customFormat="1" ht="24.95" customHeight="1">
      <c r="A32" s="106"/>
      <c r="B32" s="22"/>
      <c r="C32" s="23"/>
      <c r="D32" s="29"/>
      <c r="E32" s="26"/>
      <c r="F32" s="25"/>
      <c r="G32" s="21"/>
      <c r="H32" s="21"/>
      <c r="I32" s="18"/>
      <c r="J32" s="19"/>
    </row>
    <row r="33" spans="1:10" s="4" customFormat="1" ht="24.95" customHeight="1">
      <c r="A33" s="106"/>
      <c r="B33" s="22"/>
      <c r="C33" s="23"/>
      <c r="D33" s="29"/>
      <c r="E33" s="52"/>
      <c r="F33" s="53"/>
      <c r="G33" s="21"/>
      <c r="H33" s="21"/>
      <c r="I33" s="48"/>
      <c r="J33" s="48"/>
    </row>
    <row r="34" spans="1:10" s="4" customFormat="1" ht="24.95" customHeight="1">
      <c r="A34" s="106"/>
      <c r="B34" s="37"/>
      <c r="C34" s="38"/>
      <c r="D34" s="30" t="s">
        <v>43</v>
      </c>
      <c r="E34" s="31">
        <f>SUM(E31:E33)</f>
        <v>0</v>
      </c>
      <c r="F34" s="35"/>
      <c r="G34" s="35"/>
      <c r="H34" s="35"/>
      <c r="I34" s="32">
        <f>E34/E4</f>
        <v>0</v>
      </c>
      <c r="J34" s="39"/>
    </row>
    <row r="35" spans="1:10" s="4" customFormat="1" ht="24.95" customHeight="1">
      <c r="A35" s="106" t="s">
        <v>40</v>
      </c>
      <c r="B35" s="22">
        <v>44767</v>
      </c>
      <c r="C35" s="23" t="s">
        <v>39</v>
      </c>
      <c r="D35" s="20" t="s">
        <v>142</v>
      </c>
      <c r="E35" s="50">
        <v>845500</v>
      </c>
      <c r="F35" s="54" t="s">
        <v>174</v>
      </c>
      <c r="G35" s="51" t="s">
        <v>177</v>
      </c>
      <c r="H35" s="51" t="s">
        <v>178</v>
      </c>
      <c r="I35" s="28"/>
      <c r="J35" s="27"/>
    </row>
    <row r="36" spans="1:10" s="4" customFormat="1" ht="24.95" customHeight="1">
      <c r="A36" s="106"/>
      <c r="B36" s="22">
        <v>44768</v>
      </c>
      <c r="C36" s="23" t="s">
        <v>39</v>
      </c>
      <c r="D36" s="20" t="s">
        <v>141</v>
      </c>
      <c r="E36" s="50">
        <v>598000</v>
      </c>
      <c r="F36" s="54" t="s">
        <v>174</v>
      </c>
      <c r="G36" s="51" t="s">
        <v>175</v>
      </c>
      <c r="H36" s="51" t="s">
        <v>176</v>
      </c>
      <c r="I36" s="28"/>
      <c r="J36" s="27"/>
    </row>
    <row r="37" spans="1:10" s="4" customFormat="1" ht="24.95" customHeight="1">
      <c r="A37" s="106"/>
      <c r="B37" s="22">
        <v>44769</v>
      </c>
      <c r="C37" s="23" t="s">
        <v>39</v>
      </c>
      <c r="D37" s="20" t="s">
        <v>140</v>
      </c>
      <c r="E37" s="50">
        <v>763000</v>
      </c>
      <c r="F37" s="54" t="s">
        <v>146</v>
      </c>
      <c r="G37" s="51" t="s">
        <v>148</v>
      </c>
      <c r="H37" s="51" t="s">
        <v>147</v>
      </c>
      <c r="I37" s="28"/>
      <c r="J37" s="27"/>
    </row>
    <row r="38" spans="1:10" s="4" customFormat="1" ht="24.95" customHeight="1">
      <c r="A38" s="106"/>
      <c r="B38" s="37"/>
      <c r="C38" s="40"/>
      <c r="D38" s="30" t="s">
        <v>43</v>
      </c>
      <c r="E38" s="31">
        <f>SUM(E35:E37)</f>
        <v>2206500</v>
      </c>
      <c r="F38" s="35"/>
      <c r="G38" s="35"/>
      <c r="H38" s="35"/>
      <c r="I38" s="32">
        <f>E38/E4</f>
        <v>0.15242680888102902</v>
      </c>
      <c r="J38" s="41"/>
    </row>
  </sheetData>
  <sortState ref="B35:J37">
    <sortCondition ref="B35:B37"/>
  </sortState>
  <mergeCells count="6">
    <mergeCell ref="A35:A38"/>
    <mergeCell ref="A1:J1"/>
    <mergeCell ref="A2:B2"/>
    <mergeCell ref="E2:I2"/>
    <mergeCell ref="A5:A30"/>
    <mergeCell ref="A31:A3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8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193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194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72" t="s">
        <v>13</v>
      </c>
      <c r="B3" s="72" t="s">
        <v>26</v>
      </c>
      <c r="C3" s="72" t="s">
        <v>13</v>
      </c>
      <c r="D3" s="72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E20+E24+E28</f>
        <v>949100</v>
      </c>
      <c r="F4" s="46"/>
      <c r="G4" s="46"/>
      <c r="H4" s="46"/>
      <c r="I4" s="47">
        <f>I20+I24+I28</f>
        <v>1</v>
      </c>
      <c r="J4" s="45"/>
    </row>
    <row r="5" spans="1:10" s="4" customFormat="1" ht="24" customHeight="1">
      <c r="A5" s="109" t="s">
        <v>32</v>
      </c>
      <c r="B5" s="22">
        <v>44805</v>
      </c>
      <c r="C5" s="23" t="s">
        <v>184</v>
      </c>
      <c r="D5" s="63" t="s">
        <v>185</v>
      </c>
      <c r="E5" s="64">
        <v>214340</v>
      </c>
      <c r="F5" s="65" t="s">
        <v>186</v>
      </c>
      <c r="G5" s="21" t="s">
        <v>187</v>
      </c>
      <c r="H5" s="21" t="s">
        <v>188</v>
      </c>
      <c r="I5" s="66"/>
      <c r="J5" s="67"/>
    </row>
    <row r="6" spans="1:10" s="4" customFormat="1" ht="24" customHeight="1">
      <c r="A6" s="110"/>
      <c r="B6" s="22">
        <v>44810</v>
      </c>
      <c r="C6" s="23" t="s">
        <v>184</v>
      </c>
      <c r="D6" s="63" t="s">
        <v>195</v>
      </c>
      <c r="E6" s="64">
        <v>228000</v>
      </c>
      <c r="F6" s="65" t="s">
        <v>196</v>
      </c>
      <c r="G6" s="21" t="s">
        <v>197</v>
      </c>
      <c r="H6" s="21" t="s">
        <v>198</v>
      </c>
      <c r="I6" s="66"/>
      <c r="J6" s="67"/>
    </row>
    <row r="7" spans="1:10" s="4" customFormat="1" ht="24" customHeight="1">
      <c r="A7" s="110"/>
      <c r="B7" s="22">
        <v>44810</v>
      </c>
      <c r="C7" s="23" t="s">
        <v>184</v>
      </c>
      <c r="D7" s="63" t="s">
        <v>195</v>
      </c>
      <c r="E7" s="64">
        <v>42000</v>
      </c>
      <c r="F7" s="65" t="s">
        <v>196</v>
      </c>
      <c r="G7" s="21" t="s">
        <v>199</v>
      </c>
      <c r="H7" s="21" t="s">
        <v>200</v>
      </c>
      <c r="I7" s="66"/>
      <c r="J7" s="67"/>
    </row>
    <row r="8" spans="1:10" s="4" customFormat="1" ht="24" customHeight="1">
      <c r="A8" s="110"/>
      <c r="B8" s="22">
        <v>44812</v>
      </c>
      <c r="C8" s="23" t="s">
        <v>184</v>
      </c>
      <c r="D8" s="63" t="s">
        <v>201</v>
      </c>
      <c r="E8" s="64">
        <v>21500</v>
      </c>
      <c r="F8" s="65" t="s">
        <v>202</v>
      </c>
      <c r="G8" s="21" t="s">
        <v>203</v>
      </c>
      <c r="H8" s="21" t="s">
        <v>206</v>
      </c>
      <c r="I8" s="66"/>
      <c r="J8" s="67"/>
    </row>
    <row r="9" spans="1:10" s="4" customFormat="1" ht="24" customHeight="1">
      <c r="A9" s="110"/>
      <c r="B9" s="22">
        <v>44812</v>
      </c>
      <c r="C9" s="23" t="s">
        <v>184</v>
      </c>
      <c r="D9" s="63" t="s">
        <v>201</v>
      </c>
      <c r="E9" s="64">
        <v>71000</v>
      </c>
      <c r="F9" s="65" t="s">
        <v>202</v>
      </c>
      <c r="G9" s="21" t="s">
        <v>204</v>
      </c>
      <c r="H9" s="21" t="s">
        <v>205</v>
      </c>
      <c r="I9" s="66"/>
      <c r="J9" s="67"/>
    </row>
    <row r="10" spans="1:10" s="4" customFormat="1" ht="24" customHeight="1">
      <c r="A10" s="110"/>
      <c r="B10" s="22">
        <v>44820</v>
      </c>
      <c r="C10" s="23" t="s">
        <v>39</v>
      </c>
      <c r="D10" s="63" t="s">
        <v>207</v>
      </c>
      <c r="E10" s="64">
        <v>97000</v>
      </c>
      <c r="F10" s="65" t="s">
        <v>208</v>
      </c>
      <c r="G10" s="21" t="s">
        <v>209</v>
      </c>
      <c r="H10" s="21" t="s">
        <v>210</v>
      </c>
      <c r="I10" s="66"/>
      <c r="J10" s="67"/>
    </row>
    <row r="11" spans="1:10" s="4" customFormat="1" ht="24" customHeight="1">
      <c r="A11" s="110"/>
      <c r="B11" s="22">
        <v>44823</v>
      </c>
      <c r="C11" s="23" t="s">
        <v>39</v>
      </c>
      <c r="D11" s="63" t="s">
        <v>215</v>
      </c>
      <c r="E11" s="64">
        <v>58000</v>
      </c>
      <c r="F11" s="65" t="s">
        <v>216</v>
      </c>
      <c r="G11" s="21" t="s">
        <v>217</v>
      </c>
      <c r="H11" s="21" t="s">
        <v>218</v>
      </c>
      <c r="I11" s="66"/>
      <c r="J11" s="67"/>
    </row>
    <row r="12" spans="1:10" s="4" customFormat="1" ht="24" customHeight="1">
      <c r="A12" s="110"/>
      <c r="B12" s="22"/>
      <c r="C12" s="23"/>
      <c r="D12" s="63"/>
      <c r="E12" s="64"/>
      <c r="F12" s="65"/>
      <c r="G12" s="21"/>
      <c r="H12" s="21"/>
      <c r="I12" s="66"/>
      <c r="J12" s="67"/>
    </row>
    <row r="13" spans="1:10" s="4" customFormat="1" ht="24" customHeight="1">
      <c r="A13" s="110"/>
      <c r="B13" s="22"/>
      <c r="C13" s="23"/>
      <c r="D13" s="63"/>
      <c r="E13" s="64"/>
      <c r="F13" s="65"/>
      <c r="G13" s="21"/>
      <c r="H13" s="21"/>
      <c r="I13" s="66"/>
      <c r="J13" s="67"/>
    </row>
    <row r="14" spans="1:10" s="4" customFormat="1" ht="24" customHeight="1">
      <c r="A14" s="110"/>
      <c r="B14" s="22"/>
      <c r="C14" s="23"/>
      <c r="D14" s="63"/>
      <c r="E14" s="64"/>
      <c r="F14" s="65"/>
      <c r="G14" s="21"/>
      <c r="H14" s="21"/>
      <c r="I14" s="66"/>
      <c r="J14" s="67"/>
    </row>
    <row r="15" spans="1:10" s="4" customFormat="1" ht="24" customHeight="1">
      <c r="A15" s="110"/>
      <c r="B15" s="22"/>
      <c r="C15" s="23"/>
      <c r="D15" s="63"/>
      <c r="E15" s="64"/>
      <c r="F15" s="65"/>
      <c r="G15" s="21"/>
      <c r="H15" s="21"/>
      <c r="I15" s="66"/>
      <c r="J15" s="67"/>
    </row>
    <row r="16" spans="1:10" s="4" customFormat="1" ht="24" customHeight="1">
      <c r="A16" s="110"/>
      <c r="B16" s="22"/>
      <c r="C16" s="23"/>
      <c r="D16" s="63"/>
      <c r="E16" s="64"/>
      <c r="F16" s="65"/>
      <c r="G16" s="21"/>
      <c r="H16" s="21"/>
      <c r="I16" s="66"/>
      <c r="J16" s="67"/>
    </row>
    <row r="17" spans="1:10" s="4" customFormat="1" ht="24" customHeight="1">
      <c r="A17" s="110"/>
      <c r="B17" s="22"/>
      <c r="C17" s="23"/>
      <c r="D17" s="63"/>
      <c r="E17" s="64"/>
      <c r="F17" s="65"/>
      <c r="G17" s="21"/>
      <c r="H17" s="21"/>
      <c r="I17" s="66"/>
      <c r="J17" s="67"/>
    </row>
    <row r="18" spans="1:10" s="4" customFormat="1" ht="24" customHeight="1">
      <c r="A18" s="110"/>
      <c r="B18" s="22"/>
      <c r="C18" s="23"/>
      <c r="D18" s="63"/>
      <c r="E18" s="64"/>
      <c r="F18" s="65"/>
      <c r="G18" s="21"/>
      <c r="H18" s="21"/>
      <c r="I18" s="66"/>
      <c r="J18" s="67"/>
    </row>
    <row r="19" spans="1:10" s="4" customFormat="1" ht="24" customHeight="1">
      <c r="A19" s="110"/>
      <c r="B19" s="22"/>
      <c r="C19" s="23"/>
      <c r="D19" s="63"/>
      <c r="E19" s="64"/>
      <c r="F19" s="65"/>
      <c r="G19" s="21"/>
      <c r="H19" s="21"/>
      <c r="I19" s="66"/>
      <c r="J19" s="67"/>
    </row>
    <row r="20" spans="1:10" s="24" customFormat="1" ht="24" customHeight="1">
      <c r="A20" s="111"/>
      <c r="B20" s="33"/>
      <c r="C20" s="34"/>
      <c r="D20" s="30" t="s">
        <v>183</v>
      </c>
      <c r="E20" s="31">
        <f>SUM(E5:E19)</f>
        <v>731840</v>
      </c>
      <c r="F20" s="35"/>
      <c r="G20" s="35"/>
      <c r="H20" s="35"/>
      <c r="I20" s="32">
        <f>E20/E4</f>
        <v>0.77108839953640296</v>
      </c>
      <c r="J20" s="36"/>
    </row>
    <row r="21" spans="1:10" s="4" customFormat="1" ht="24.95" customHeight="1">
      <c r="A21" s="106" t="s">
        <v>33</v>
      </c>
      <c r="B21" s="22"/>
      <c r="C21" s="23"/>
      <c r="D21" s="29"/>
      <c r="E21" s="26"/>
      <c r="F21" s="25"/>
      <c r="G21" s="21"/>
      <c r="H21" s="21"/>
      <c r="I21" s="18"/>
      <c r="J21" s="19"/>
    </row>
    <row r="22" spans="1:10" s="4" customFormat="1" ht="24.95" customHeight="1">
      <c r="A22" s="106"/>
      <c r="B22" s="22"/>
      <c r="C22" s="23"/>
      <c r="D22" s="29"/>
      <c r="E22" s="26"/>
      <c r="F22" s="25"/>
      <c r="G22" s="21"/>
      <c r="H22" s="21"/>
      <c r="I22" s="18"/>
      <c r="J22" s="19"/>
    </row>
    <row r="23" spans="1:10" s="4" customFormat="1" ht="24.95" customHeight="1">
      <c r="A23" s="106"/>
      <c r="B23" s="22"/>
      <c r="C23" s="23"/>
      <c r="D23" s="29"/>
      <c r="E23" s="52"/>
      <c r="F23" s="53"/>
      <c r="G23" s="21"/>
      <c r="H23" s="21"/>
      <c r="I23" s="48"/>
      <c r="J23" s="48"/>
    </row>
    <row r="24" spans="1:10" s="4" customFormat="1" ht="24.95" customHeight="1">
      <c r="A24" s="106"/>
      <c r="B24" s="37"/>
      <c r="C24" s="38"/>
      <c r="D24" s="30" t="s">
        <v>183</v>
      </c>
      <c r="E24" s="31">
        <f>SUM(E21:E23)</f>
        <v>0</v>
      </c>
      <c r="F24" s="35"/>
      <c r="G24" s="35"/>
      <c r="H24" s="35"/>
      <c r="I24" s="32">
        <f>E24/E4</f>
        <v>0</v>
      </c>
      <c r="J24" s="39"/>
    </row>
    <row r="25" spans="1:10" s="4" customFormat="1" ht="24.95" customHeight="1">
      <c r="A25" s="112" t="s">
        <v>40</v>
      </c>
      <c r="B25" s="22">
        <v>44809</v>
      </c>
      <c r="C25" s="23" t="s">
        <v>184</v>
      </c>
      <c r="D25" s="63" t="s">
        <v>189</v>
      </c>
      <c r="E25" s="50">
        <v>130320</v>
      </c>
      <c r="F25" s="54" t="s">
        <v>190</v>
      </c>
      <c r="G25" s="51" t="s">
        <v>191</v>
      </c>
      <c r="H25" s="51" t="s">
        <v>192</v>
      </c>
      <c r="I25" s="28"/>
      <c r="J25" s="27"/>
    </row>
    <row r="26" spans="1:10" s="4" customFormat="1" ht="24.95" customHeight="1">
      <c r="A26" s="113"/>
      <c r="B26" s="22">
        <v>44812</v>
      </c>
      <c r="C26" s="23" t="s">
        <v>39</v>
      </c>
      <c r="D26" s="63" t="s">
        <v>211</v>
      </c>
      <c r="E26" s="50">
        <v>86940</v>
      </c>
      <c r="F26" s="54" t="s">
        <v>212</v>
      </c>
      <c r="G26" s="51" t="s">
        <v>213</v>
      </c>
      <c r="H26" s="51" t="s">
        <v>214</v>
      </c>
      <c r="I26" s="28"/>
      <c r="J26" s="27"/>
    </row>
    <row r="27" spans="1:10" s="4" customFormat="1" ht="24.95" customHeight="1">
      <c r="A27" s="113"/>
      <c r="B27" s="22"/>
      <c r="C27" s="23"/>
      <c r="D27" s="20"/>
      <c r="E27" s="50"/>
      <c r="F27" s="54"/>
      <c r="G27" s="51"/>
      <c r="H27" s="51"/>
      <c r="I27" s="28"/>
      <c r="J27" s="27"/>
    </row>
    <row r="28" spans="1:10" s="4" customFormat="1" ht="24.95" customHeight="1">
      <c r="A28" s="114"/>
      <c r="B28" s="37"/>
      <c r="C28" s="40"/>
      <c r="D28" s="30" t="s">
        <v>183</v>
      </c>
      <c r="E28" s="31">
        <f>SUM(E25:E27)</f>
        <v>217260</v>
      </c>
      <c r="F28" s="35"/>
      <c r="G28" s="35"/>
      <c r="H28" s="35"/>
      <c r="I28" s="32">
        <f>E28/E4</f>
        <v>0.2289116004635971</v>
      </c>
      <c r="J28" s="41"/>
    </row>
  </sheetData>
  <mergeCells count="6">
    <mergeCell ref="A25:A28"/>
    <mergeCell ref="A1:J1"/>
    <mergeCell ref="A2:B2"/>
    <mergeCell ref="E2:I2"/>
    <mergeCell ref="A5:A20"/>
    <mergeCell ref="A21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290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291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74" t="s">
        <v>13</v>
      </c>
      <c r="B3" s="74" t="s">
        <v>26</v>
      </c>
      <c r="C3" s="74" t="s">
        <v>13</v>
      </c>
      <c r="D3" s="74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E19+E23+E27</f>
        <v>1700480</v>
      </c>
      <c r="F4" s="46"/>
      <c r="G4" s="46"/>
      <c r="H4" s="46"/>
      <c r="I4" s="47">
        <f>I19+I23+I27</f>
        <v>1</v>
      </c>
      <c r="J4" s="45"/>
    </row>
    <row r="5" spans="1:10" s="4" customFormat="1" ht="24" customHeight="1">
      <c r="A5" s="110"/>
      <c r="B5" s="22">
        <v>44868</v>
      </c>
      <c r="C5" s="23" t="s">
        <v>39</v>
      </c>
      <c r="D5" s="63" t="s">
        <v>296</v>
      </c>
      <c r="E5" s="64">
        <v>240000</v>
      </c>
      <c r="F5" s="65" t="s">
        <v>282</v>
      </c>
      <c r="G5" s="21" t="s">
        <v>297</v>
      </c>
      <c r="H5" s="21" t="s">
        <v>298</v>
      </c>
      <c r="I5" s="66"/>
      <c r="J5" s="67"/>
    </row>
    <row r="6" spans="1:10" s="4" customFormat="1" ht="24" customHeight="1">
      <c r="A6" s="110"/>
      <c r="B6" s="22">
        <v>44868</v>
      </c>
      <c r="C6" s="23" t="s">
        <v>39</v>
      </c>
      <c r="D6" s="63" t="s">
        <v>300</v>
      </c>
      <c r="E6" s="64">
        <v>119200</v>
      </c>
      <c r="F6" s="65" t="s">
        <v>302</v>
      </c>
      <c r="G6" s="21" t="s">
        <v>273</v>
      </c>
      <c r="H6" s="21" t="s">
        <v>274</v>
      </c>
      <c r="I6" s="66"/>
      <c r="J6" s="67"/>
    </row>
    <row r="7" spans="1:10" s="4" customFormat="1" ht="24" customHeight="1">
      <c r="A7" s="110"/>
      <c r="B7" s="22">
        <v>44869</v>
      </c>
      <c r="C7" s="23" t="s">
        <v>39</v>
      </c>
      <c r="D7" s="63" t="s">
        <v>293</v>
      </c>
      <c r="E7" s="64">
        <v>318000</v>
      </c>
      <c r="F7" s="65" t="s">
        <v>282</v>
      </c>
      <c r="G7" s="21" t="s">
        <v>294</v>
      </c>
      <c r="H7" s="21" t="s">
        <v>295</v>
      </c>
      <c r="I7" s="66"/>
      <c r="J7" s="67"/>
    </row>
    <row r="8" spans="1:10" s="4" customFormat="1" ht="24" customHeight="1">
      <c r="A8" s="110"/>
      <c r="B8" s="22">
        <v>44869</v>
      </c>
      <c r="C8" s="23" t="s">
        <v>39</v>
      </c>
      <c r="D8" s="63" t="s">
        <v>301</v>
      </c>
      <c r="E8" s="64">
        <v>138000</v>
      </c>
      <c r="F8" s="65" t="s">
        <v>302</v>
      </c>
      <c r="G8" s="21" t="s">
        <v>303</v>
      </c>
      <c r="H8" s="21" t="s">
        <v>304</v>
      </c>
      <c r="I8" s="66"/>
      <c r="J8" s="67"/>
    </row>
    <row r="9" spans="1:10" s="4" customFormat="1" ht="24" customHeight="1">
      <c r="A9" s="110"/>
      <c r="B9" s="22">
        <v>44873</v>
      </c>
      <c r="C9" s="23" t="s">
        <v>39</v>
      </c>
      <c r="D9" s="63" t="s">
        <v>299</v>
      </c>
      <c r="E9" s="64">
        <v>200000</v>
      </c>
      <c r="F9" s="65" t="s">
        <v>70</v>
      </c>
      <c r="G9" s="21" t="s">
        <v>71</v>
      </c>
      <c r="H9" s="21" t="s">
        <v>119</v>
      </c>
      <c r="I9" s="66"/>
      <c r="J9" s="67"/>
    </row>
    <row r="10" spans="1:10" s="4" customFormat="1" ht="24" customHeight="1">
      <c r="A10" s="110"/>
      <c r="B10" s="22">
        <v>44883</v>
      </c>
      <c r="C10" s="23" t="s">
        <v>39</v>
      </c>
      <c r="D10" s="63" t="s">
        <v>305</v>
      </c>
      <c r="E10" s="64">
        <v>285280</v>
      </c>
      <c r="F10" s="65" t="s">
        <v>306</v>
      </c>
      <c r="G10" s="21" t="s">
        <v>307</v>
      </c>
      <c r="H10" s="21" t="s">
        <v>308</v>
      </c>
      <c r="I10" s="66"/>
      <c r="J10" s="67"/>
    </row>
    <row r="11" spans="1:10" s="4" customFormat="1" ht="24" customHeight="1">
      <c r="A11" s="110"/>
      <c r="B11" s="22">
        <v>44889</v>
      </c>
      <c r="C11" s="23" t="s">
        <v>39</v>
      </c>
      <c r="D11" s="63" t="s">
        <v>309</v>
      </c>
      <c r="E11" s="64">
        <v>300000</v>
      </c>
      <c r="F11" s="65" t="s">
        <v>310</v>
      </c>
      <c r="G11" s="21" t="s">
        <v>311</v>
      </c>
      <c r="H11" s="21" t="s">
        <v>312</v>
      </c>
      <c r="I11" s="66"/>
      <c r="J11" s="67"/>
    </row>
    <row r="12" spans="1:10" s="4" customFormat="1" ht="24" customHeight="1">
      <c r="A12" s="110"/>
      <c r="B12" s="22"/>
      <c r="C12" s="23"/>
      <c r="D12" s="63"/>
      <c r="E12" s="64"/>
      <c r="F12" s="65"/>
      <c r="G12" s="21"/>
      <c r="H12" s="21"/>
      <c r="I12" s="66"/>
      <c r="J12" s="67"/>
    </row>
    <row r="13" spans="1:10" s="4" customFormat="1" ht="24" customHeight="1">
      <c r="A13" s="110"/>
      <c r="B13" s="22"/>
      <c r="C13" s="23"/>
      <c r="D13" s="63"/>
      <c r="E13" s="64"/>
      <c r="F13" s="65"/>
      <c r="G13" s="21"/>
      <c r="H13" s="21"/>
      <c r="I13" s="66"/>
      <c r="J13" s="67"/>
    </row>
    <row r="14" spans="1:10" s="4" customFormat="1" ht="24" customHeight="1">
      <c r="A14" s="110"/>
      <c r="B14" s="22"/>
      <c r="C14" s="23"/>
      <c r="D14" s="63"/>
      <c r="E14" s="64"/>
      <c r="F14" s="65"/>
      <c r="G14" s="21"/>
      <c r="H14" s="21"/>
      <c r="I14" s="66"/>
      <c r="J14" s="67"/>
    </row>
    <row r="15" spans="1:10" s="4" customFormat="1" ht="24" customHeight="1">
      <c r="A15" s="110"/>
      <c r="B15" s="22"/>
      <c r="C15" s="23"/>
      <c r="D15" s="63"/>
      <c r="E15" s="64"/>
      <c r="F15" s="65"/>
      <c r="G15" s="21"/>
      <c r="H15" s="21"/>
      <c r="I15" s="66"/>
      <c r="J15" s="67"/>
    </row>
    <row r="16" spans="1:10" s="4" customFormat="1" ht="24" customHeight="1">
      <c r="A16" s="110"/>
      <c r="B16" s="22"/>
      <c r="C16" s="23"/>
      <c r="D16" s="63"/>
      <c r="E16" s="64"/>
      <c r="F16" s="65"/>
      <c r="G16" s="21"/>
      <c r="H16" s="21"/>
      <c r="I16" s="66"/>
      <c r="J16" s="67"/>
    </row>
    <row r="17" spans="1:10" s="4" customFormat="1" ht="24" customHeight="1">
      <c r="A17" s="110"/>
      <c r="B17" s="22"/>
      <c r="C17" s="23"/>
      <c r="D17" s="63"/>
      <c r="E17" s="64"/>
      <c r="F17" s="65"/>
      <c r="G17" s="21"/>
      <c r="H17" s="21"/>
      <c r="I17" s="66"/>
      <c r="J17" s="67"/>
    </row>
    <row r="18" spans="1:10" s="4" customFormat="1" ht="24" customHeight="1">
      <c r="A18" s="110"/>
      <c r="B18" s="22"/>
      <c r="C18" s="23"/>
      <c r="D18" s="63"/>
      <c r="E18" s="64"/>
      <c r="F18" s="65"/>
      <c r="G18" s="21"/>
      <c r="H18" s="21"/>
      <c r="I18" s="66"/>
      <c r="J18" s="67"/>
    </row>
    <row r="19" spans="1:10" s="24" customFormat="1" ht="24" customHeight="1">
      <c r="A19" s="111"/>
      <c r="B19" s="33"/>
      <c r="C19" s="34"/>
      <c r="D19" s="30" t="s">
        <v>313</v>
      </c>
      <c r="E19" s="31">
        <f>SUM(E5:E18)</f>
        <v>1600480</v>
      </c>
      <c r="F19" s="35"/>
      <c r="G19" s="35"/>
      <c r="H19" s="35"/>
      <c r="I19" s="32">
        <f>E19/E4</f>
        <v>0.94119307489649984</v>
      </c>
      <c r="J19" s="36"/>
    </row>
    <row r="20" spans="1:10" s="4" customFormat="1" ht="24.95" customHeight="1">
      <c r="A20" s="106" t="s">
        <v>33</v>
      </c>
      <c r="B20" s="22"/>
      <c r="C20" s="23"/>
      <c r="D20" s="29"/>
      <c r="E20" s="26"/>
      <c r="F20" s="25"/>
      <c r="G20" s="21"/>
      <c r="H20" s="21"/>
      <c r="I20" s="18"/>
      <c r="J20" s="19"/>
    </row>
    <row r="21" spans="1:10" s="4" customFormat="1" ht="24.95" customHeight="1">
      <c r="A21" s="106"/>
      <c r="B21" s="22"/>
      <c r="C21" s="23"/>
      <c r="D21" s="29"/>
      <c r="E21" s="26"/>
      <c r="F21" s="25"/>
      <c r="G21" s="21"/>
      <c r="H21" s="21"/>
      <c r="I21" s="18"/>
      <c r="J21" s="19"/>
    </row>
    <row r="22" spans="1:10" s="4" customFormat="1" ht="24.95" customHeight="1">
      <c r="A22" s="106"/>
      <c r="B22" s="22"/>
      <c r="C22" s="23"/>
      <c r="D22" s="29"/>
      <c r="E22" s="52"/>
      <c r="F22" s="53"/>
      <c r="G22" s="21"/>
      <c r="H22" s="21"/>
      <c r="I22" s="48"/>
      <c r="J22" s="48"/>
    </row>
    <row r="23" spans="1:10" s="4" customFormat="1" ht="24.95" customHeight="1">
      <c r="A23" s="106"/>
      <c r="B23" s="37"/>
      <c r="C23" s="38"/>
      <c r="D23" s="30" t="s">
        <v>183</v>
      </c>
      <c r="E23" s="31">
        <f>SUM(E20:E22)</f>
        <v>0</v>
      </c>
      <c r="F23" s="35"/>
      <c r="G23" s="35"/>
      <c r="H23" s="35"/>
      <c r="I23" s="32">
        <f>E23/E4</f>
        <v>0</v>
      </c>
      <c r="J23" s="39"/>
    </row>
    <row r="24" spans="1:10" s="4" customFormat="1" ht="24.95" customHeight="1">
      <c r="A24" s="112" t="s">
        <v>40</v>
      </c>
      <c r="B24" s="22">
        <v>44866</v>
      </c>
      <c r="C24" s="23" t="s">
        <v>39</v>
      </c>
      <c r="D24" s="63" t="s">
        <v>276</v>
      </c>
      <c r="E24" s="50">
        <v>100000</v>
      </c>
      <c r="F24" s="54" t="s">
        <v>277</v>
      </c>
      <c r="G24" s="51" t="s">
        <v>278</v>
      </c>
      <c r="H24" s="51" t="s">
        <v>279</v>
      </c>
      <c r="I24" s="28"/>
      <c r="J24" s="27"/>
    </row>
    <row r="25" spans="1:10" s="4" customFormat="1" ht="24.95" customHeight="1">
      <c r="A25" s="113"/>
      <c r="B25" s="22"/>
      <c r="C25" s="23"/>
      <c r="D25" s="63"/>
      <c r="E25" s="50"/>
      <c r="F25" s="54"/>
      <c r="G25" s="51"/>
      <c r="H25" s="51"/>
      <c r="I25" s="28"/>
      <c r="J25" s="27"/>
    </row>
    <row r="26" spans="1:10" s="4" customFormat="1" ht="24.95" customHeight="1">
      <c r="A26" s="113"/>
      <c r="B26" s="22"/>
      <c r="C26" s="23"/>
      <c r="D26" s="20"/>
      <c r="E26" s="50"/>
      <c r="F26" s="54"/>
      <c r="G26" s="51"/>
      <c r="H26" s="51"/>
      <c r="I26" s="28"/>
      <c r="J26" s="27"/>
    </row>
    <row r="27" spans="1:10" s="4" customFormat="1" ht="24.95" customHeight="1">
      <c r="A27" s="114"/>
      <c r="B27" s="37"/>
      <c r="C27" s="40"/>
      <c r="D27" s="30" t="s">
        <v>289</v>
      </c>
      <c r="E27" s="31">
        <f>SUM(E24:E26)</f>
        <v>100000</v>
      </c>
      <c r="F27" s="35"/>
      <c r="G27" s="35"/>
      <c r="H27" s="35"/>
      <c r="I27" s="32">
        <f>E27/E4</f>
        <v>5.8806925103500191E-2</v>
      </c>
      <c r="J27" s="41"/>
    </row>
  </sheetData>
  <mergeCells count="6">
    <mergeCell ref="A24:A27"/>
    <mergeCell ref="A1:J1"/>
    <mergeCell ref="A2:B2"/>
    <mergeCell ref="E2:I2"/>
    <mergeCell ref="A5:A19"/>
    <mergeCell ref="A20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8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261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260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73" t="s">
        <v>13</v>
      </c>
      <c r="B3" s="73" t="s">
        <v>26</v>
      </c>
      <c r="C3" s="73" t="s">
        <v>13</v>
      </c>
      <c r="D3" s="73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E20+E24+E28</f>
        <v>1856140</v>
      </c>
      <c r="F4" s="46"/>
      <c r="G4" s="46"/>
      <c r="H4" s="46"/>
      <c r="I4" s="47">
        <f>I20+I24+I28</f>
        <v>1</v>
      </c>
      <c r="J4" s="45"/>
    </row>
    <row r="5" spans="1:10" s="4" customFormat="1" ht="24" customHeight="1">
      <c r="A5" s="109" t="s">
        <v>32</v>
      </c>
      <c r="B5" s="22">
        <v>44838</v>
      </c>
      <c r="C5" s="23" t="s">
        <v>39</v>
      </c>
      <c r="D5" s="63" t="s">
        <v>268</v>
      </c>
      <c r="E5" s="64">
        <v>136000</v>
      </c>
      <c r="F5" s="65" t="s">
        <v>257</v>
      </c>
      <c r="G5" s="21" t="s">
        <v>258</v>
      </c>
      <c r="H5" s="21" t="s">
        <v>259</v>
      </c>
      <c r="I5" s="66"/>
      <c r="J5" s="67"/>
    </row>
    <row r="6" spans="1:10" s="4" customFormat="1" ht="24" customHeight="1">
      <c r="A6" s="110"/>
      <c r="B6" s="22">
        <v>44841</v>
      </c>
      <c r="C6" s="23" t="s">
        <v>39</v>
      </c>
      <c r="D6" s="63" t="s">
        <v>262</v>
      </c>
      <c r="E6" s="64">
        <v>191000</v>
      </c>
      <c r="F6" s="65" t="s">
        <v>62</v>
      </c>
      <c r="G6" s="21" t="s">
        <v>263</v>
      </c>
      <c r="H6" s="21" t="s">
        <v>265</v>
      </c>
      <c r="I6" s="66"/>
      <c r="J6" s="67"/>
    </row>
    <row r="7" spans="1:10" s="4" customFormat="1" ht="24" customHeight="1">
      <c r="A7" s="110"/>
      <c r="B7" s="22">
        <v>44841</v>
      </c>
      <c r="C7" s="23" t="s">
        <v>39</v>
      </c>
      <c r="D7" s="63" t="s">
        <v>262</v>
      </c>
      <c r="E7" s="64">
        <v>43500</v>
      </c>
      <c r="F7" s="65" t="s">
        <v>62</v>
      </c>
      <c r="G7" s="21" t="s">
        <v>264</v>
      </c>
      <c r="H7" s="21" t="s">
        <v>266</v>
      </c>
      <c r="I7" s="66"/>
      <c r="J7" s="67"/>
    </row>
    <row r="8" spans="1:10" s="4" customFormat="1" ht="24" customHeight="1">
      <c r="A8" s="110"/>
      <c r="B8" s="22">
        <v>44851</v>
      </c>
      <c r="C8" s="23" t="s">
        <v>39</v>
      </c>
      <c r="D8" s="63" t="s">
        <v>272</v>
      </c>
      <c r="E8" s="64">
        <v>262800</v>
      </c>
      <c r="F8" s="65" t="s">
        <v>62</v>
      </c>
      <c r="G8" s="21" t="s">
        <v>273</v>
      </c>
      <c r="H8" s="21" t="s">
        <v>274</v>
      </c>
      <c r="I8" s="66"/>
      <c r="J8" s="67"/>
    </row>
    <row r="9" spans="1:10" s="4" customFormat="1" ht="24" customHeight="1">
      <c r="A9" s="110"/>
      <c r="B9" s="22">
        <v>44853</v>
      </c>
      <c r="C9" s="23" t="s">
        <v>39</v>
      </c>
      <c r="D9" s="63" t="s">
        <v>267</v>
      </c>
      <c r="E9" s="64">
        <v>270000</v>
      </c>
      <c r="F9" s="65" t="s">
        <v>269</v>
      </c>
      <c r="G9" s="21" t="s">
        <v>270</v>
      </c>
      <c r="H9" s="21" t="s">
        <v>271</v>
      </c>
      <c r="I9" s="66"/>
      <c r="J9" s="67"/>
    </row>
    <row r="10" spans="1:10" s="4" customFormat="1" ht="24" customHeight="1">
      <c r="A10" s="110"/>
      <c r="B10" s="22">
        <v>44862</v>
      </c>
      <c r="C10" s="23" t="s">
        <v>39</v>
      </c>
      <c r="D10" s="63" t="s">
        <v>275</v>
      </c>
      <c r="E10" s="64">
        <v>270000</v>
      </c>
      <c r="F10" s="65" t="s">
        <v>62</v>
      </c>
      <c r="G10" s="21" t="s">
        <v>120</v>
      </c>
      <c r="H10" s="21" t="s">
        <v>122</v>
      </c>
      <c r="I10" s="66"/>
      <c r="J10" s="67"/>
    </row>
    <row r="11" spans="1:10" s="4" customFormat="1" ht="24" customHeight="1">
      <c r="A11" s="110"/>
      <c r="B11" s="22">
        <v>44860</v>
      </c>
      <c r="C11" s="23" t="s">
        <v>39</v>
      </c>
      <c r="D11" s="63" t="s">
        <v>281</v>
      </c>
      <c r="E11" s="64">
        <v>103840</v>
      </c>
      <c r="F11" s="65" t="s">
        <v>282</v>
      </c>
      <c r="G11" s="21" t="s">
        <v>283</v>
      </c>
      <c r="H11" s="21" t="s">
        <v>284</v>
      </c>
      <c r="I11" s="66"/>
      <c r="J11" s="67"/>
    </row>
    <row r="12" spans="1:10" s="4" customFormat="1" ht="24" customHeight="1">
      <c r="A12" s="110"/>
      <c r="B12" s="22">
        <v>44862</v>
      </c>
      <c r="C12" s="23" t="s">
        <v>39</v>
      </c>
      <c r="D12" s="63" t="s">
        <v>286</v>
      </c>
      <c r="E12" s="64">
        <v>479000</v>
      </c>
      <c r="F12" s="65" t="s">
        <v>282</v>
      </c>
      <c r="G12" s="21" t="s">
        <v>285</v>
      </c>
      <c r="H12" s="21" t="s">
        <v>287</v>
      </c>
      <c r="I12" s="66"/>
      <c r="J12" s="67"/>
    </row>
    <row r="13" spans="1:10" s="4" customFormat="1" ht="24" customHeight="1">
      <c r="A13" s="110"/>
      <c r="B13" s="22"/>
      <c r="C13" s="23"/>
      <c r="D13" s="63"/>
      <c r="E13" s="64"/>
      <c r="F13" s="65"/>
      <c r="G13" s="21"/>
      <c r="H13" s="21"/>
      <c r="I13" s="66"/>
      <c r="J13" s="67"/>
    </row>
    <row r="14" spans="1:10" s="4" customFormat="1" ht="24" customHeight="1">
      <c r="A14" s="110"/>
      <c r="B14" s="22"/>
      <c r="C14" s="23"/>
      <c r="D14" s="63"/>
      <c r="E14" s="64"/>
      <c r="F14" s="65"/>
      <c r="G14" s="21"/>
      <c r="H14" s="21"/>
      <c r="I14" s="66"/>
      <c r="J14" s="67"/>
    </row>
    <row r="15" spans="1:10" s="4" customFormat="1" ht="24" customHeight="1">
      <c r="A15" s="110"/>
      <c r="B15" s="22"/>
      <c r="C15" s="23"/>
      <c r="D15" s="63"/>
      <c r="E15" s="64"/>
      <c r="F15" s="65"/>
      <c r="G15" s="21"/>
      <c r="H15" s="21"/>
      <c r="I15" s="66"/>
      <c r="J15" s="67"/>
    </row>
    <row r="16" spans="1:10" s="4" customFormat="1" ht="24" customHeight="1">
      <c r="A16" s="110"/>
      <c r="B16" s="22"/>
      <c r="C16" s="23"/>
      <c r="D16" s="63"/>
      <c r="E16" s="64"/>
      <c r="F16" s="65"/>
      <c r="G16" s="21"/>
      <c r="H16" s="21"/>
      <c r="I16" s="66"/>
      <c r="J16" s="67"/>
    </row>
    <row r="17" spans="1:10" s="4" customFormat="1" ht="24" customHeight="1">
      <c r="A17" s="110"/>
      <c r="B17" s="22"/>
      <c r="C17" s="23"/>
      <c r="D17" s="63"/>
      <c r="E17" s="64"/>
      <c r="F17" s="65"/>
      <c r="G17" s="21"/>
      <c r="H17" s="21"/>
      <c r="I17" s="66"/>
      <c r="J17" s="67"/>
    </row>
    <row r="18" spans="1:10" s="4" customFormat="1" ht="24" customHeight="1">
      <c r="A18" s="110"/>
      <c r="B18" s="22"/>
      <c r="C18" s="23"/>
      <c r="D18" s="63"/>
      <c r="E18" s="64"/>
      <c r="F18" s="65"/>
      <c r="G18" s="21"/>
      <c r="H18" s="21"/>
      <c r="I18" s="66"/>
      <c r="J18" s="67"/>
    </row>
    <row r="19" spans="1:10" s="4" customFormat="1" ht="24" customHeight="1">
      <c r="A19" s="110"/>
      <c r="B19" s="22"/>
      <c r="C19" s="23"/>
      <c r="D19" s="63"/>
      <c r="E19" s="64"/>
      <c r="F19" s="65"/>
      <c r="G19" s="21"/>
      <c r="H19" s="21"/>
      <c r="I19" s="66"/>
      <c r="J19" s="67"/>
    </row>
    <row r="20" spans="1:10" s="24" customFormat="1" ht="24" customHeight="1">
      <c r="A20" s="111"/>
      <c r="B20" s="33"/>
      <c r="C20" s="34"/>
      <c r="D20" s="30" t="s">
        <v>288</v>
      </c>
      <c r="E20" s="31">
        <f>SUM(E5:E19)</f>
        <v>1756140</v>
      </c>
      <c r="F20" s="35"/>
      <c r="G20" s="35"/>
      <c r="H20" s="35"/>
      <c r="I20" s="32">
        <f>E20/E4</f>
        <v>0.94612475352074732</v>
      </c>
      <c r="J20" s="36"/>
    </row>
    <row r="21" spans="1:10" s="4" customFormat="1" ht="24.95" customHeight="1">
      <c r="A21" s="106" t="s">
        <v>33</v>
      </c>
      <c r="B21" s="22"/>
      <c r="C21" s="23"/>
      <c r="D21" s="29"/>
      <c r="E21" s="26"/>
      <c r="F21" s="25"/>
      <c r="G21" s="21"/>
      <c r="H21" s="21"/>
      <c r="I21" s="18"/>
      <c r="J21" s="19"/>
    </row>
    <row r="22" spans="1:10" s="4" customFormat="1" ht="24.95" customHeight="1">
      <c r="A22" s="106"/>
      <c r="B22" s="22"/>
      <c r="C22" s="23"/>
      <c r="D22" s="29"/>
      <c r="E22" s="26"/>
      <c r="F22" s="25"/>
      <c r="G22" s="21"/>
      <c r="H22" s="21"/>
      <c r="I22" s="18"/>
      <c r="J22" s="19"/>
    </row>
    <row r="23" spans="1:10" s="4" customFormat="1" ht="24.95" customHeight="1">
      <c r="A23" s="106"/>
      <c r="B23" s="22"/>
      <c r="C23" s="23"/>
      <c r="D23" s="29"/>
      <c r="E23" s="52"/>
      <c r="F23" s="53"/>
      <c r="G23" s="21"/>
      <c r="H23" s="21"/>
      <c r="I23" s="48"/>
      <c r="J23" s="48"/>
    </row>
    <row r="24" spans="1:10" s="4" customFormat="1" ht="24.95" customHeight="1">
      <c r="A24" s="106"/>
      <c r="B24" s="37"/>
      <c r="C24" s="38"/>
      <c r="D24" s="30" t="s">
        <v>183</v>
      </c>
      <c r="E24" s="31">
        <f>SUM(E21:E23)</f>
        <v>0</v>
      </c>
      <c r="F24" s="35"/>
      <c r="G24" s="35"/>
      <c r="H24" s="35"/>
      <c r="I24" s="32">
        <f>E24/E4</f>
        <v>0</v>
      </c>
      <c r="J24" s="39"/>
    </row>
    <row r="25" spans="1:10" s="4" customFormat="1" ht="24.95" customHeight="1">
      <c r="A25" s="112" t="s">
        <v>40</v>
      </c>
      <c r="B25" s="22">
        <v>44865</v>
      </c>
      <c r="C25" s="23" t="s">
        <v>39</v>
      </c>
      <c r="D25" s="63" t="s">
        <v>276</v>
      </c>
      <c r="E25" s="50">
        <v>100000</v>
      </c>
      <c r="F25" s="54" t="s">
        <v>277</v>
      </c>
      <c r="G25" s="51" t="s">
        <v>278</v>
      </c>
      <c r="H25" s="51" t="s">
        <v>279</v>
      </c>
      <c r="I25" s="28"/>
      <c r="J25" s="27"/>
    </row>
    <row r="26" spans="1:10" s="4" customFormat="1" ht="24.95" customHeight="1">
      <c r="A26" s="113"/>
      <c r="B26" s="22"/>
      <c r="C26" s="23"/>
      <c r="D26" s="63"/>
      <c r="E26" s="50"/>
      <c r="F26" s="54"/>
      <c r="G26" s="51"/>
      <c r="H26" s="51"/>
      <c r="I26" s="28"/>
      <c r="J26" s="27"/>
    </row>
    <row r="27" spans="1:10" s="4" customFormat="1" ht="24.95" customHeight="1">
      <c r="A27" s="113"/>
      <c r="B27" s="22"/>
      <c r="C27" s="23"/>
      <c r="D27" s="20"/>
      <c r="E27" s="50"/>
      <c r="F27" s="54"/>
      <c r="G27" s="51"/>
      <c r="H27" s="51"/>
      <c r="I27" s="28"/>
      <c r="J27" s="27"/>
    </row>
    <row r="28" spans="1:10" s="4" customFormat="1" ht="24.95" customHeight="1">
      <c r="A28" s="114"/>
      <c r="B28" s="37"/>
      <c r="C28" s="40"/>
      <c r="D28" s="30" t="s">
        <v>289</v>
      </c>
      <c r="E28" s="31">
        <f>SUM(E25:E27)</f>
        <v>100000</v>
      </c>
      <c r="F28" s="35"/>
      <c r="G28" s="35"/>
      <c r="H28" s="35"/>
      <c r="I28" s="32">
        <f>E28/E4</f>
        <v>5.3875246479252639E-2</v>
      </c>
      <c r="J28" s="41"/>
    </row>
  </sheetData>
  <mergeCells count="6">
    <mergeCell ref="A25:A28"/>
    <mergeCell ref="A1:J1"/>
    <mergeCell ref="A2:B2"/>
    <mergeCell ref="E2:I2"/>
    <mergeCell ref="A5:A20"/>
    <mergeCell ref="A21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8"/>
  <sheetViews>
    <sheetView view="pageBreakPreview" zoomScaleNormal="100" zoomScaleSheetLayoutView="100" workbookViewId="0">
      <selection activeCell="D11" sqref="D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7" t="s">
        <v>219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220</v>
      </c>
      <c r="B2" s="108"/>
      <c r="C2" s="13"/>
      <c r="D2" s="14"/>
      <c r="E2" s="97"/>
      <c r="F2" s="97"/>
      <c r="G2" s="97"/>
      <c r="H2" s="97"/>
      <c r="I2" s="97"/>
      <c r="J2" s="62" t="s">
        <v>47</v>
      </c>
    </row>
    <row r="3" spans="1:10" s="10" customFormat="1" ht="24" customHeight="1">
      <c r="A3" s="73" t="s">
        <v>13</v>
      </c>
      <c r="B3" s="73" t="s">
        <v>26</v>
      </c>
      <c r="C3" s="73" t="s">
        <v>13</v>
      </c>
      <c r="D3" s="73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44</v>
      </c>
      <c r="E4" s="45">
        <f>E20+E24+E28</f>
        <v>9252000</v>
      </c>
      <c r="F4" s="46"/>
      <c r="G4" s="46"/>
      <c r="H4" s="46"/>
      <c r="I4" s="47">
        <f>I20+I24+I28</f>
        <v>1</v>
      </c>
      <c r="J4" s="45"/>
    </row>
    <row r="5" spans="1:10" s="4" customFormat="1" ht="24" customHeight="1">
      <c r="A5" s="109" t="s">
        <v>32</v>
      </c>
      <c r="B5" s="22">
        <v>44774</v>
      </c>
      <c r="C5" s="23" t="s">
        <v>39</v>
      </c>
      <c r="D5" s="63" t="s">
        <v>221</v>
      </c>
      <c r="E5" s="64">
        <v>997000</v>
      </c>
      <c r="F5" s="65" t="s">
        <v>222</v>
      </c>
      <c r="G5" s="21" t="s">
        <v>223</v>
      </c>
      <c r="H5" s="21" t="s">
        <v>224</v>
      </c>
      <c r="I5" s="66"/>
      <c r="J5" s="67"/>
    </row>
    <row r="6" spans="1:10" s="4" customFormat="1" ht="24" customHeight="1">
      <c r="A6" s="110"/>
      <c r="B6" s="22">
        <v>44781</v>
      </c>
      <c r="C6" s="23" t="s">
        <v>39</v>
      </c>
      <c r="D6" s="63" t="s">
        <v>225</v>
      </c>
      <c r="E6" s="64">
        <v>160000</v>
      </c>
      <c r="F6" s="65" t="s">
        <v>226</v>
      </c>
      <c r="G6" s="21" t="s">
        <v>71</v>
      </c>
      <c r="H6" s="21" t="s">
        <v>119</v>
      </c>
      <c r="I6" s="66"/>
      <c r="J6" s="67"/>
    </row>
    <row r="7" spans="1:10" s="4" customFormat="1" ht="24" customHeight="1">
      <c r="A7" s="110"/>
      <c r="B7" s="22">
        <v>44781</v>
      </c>
      <c r="C7" s="23" t="s">
        <v>39</v>
      </c>
      <c r="D7" s="63" t="s">
        <v>227</v>
      </c>
      <c r="E7" s="64">
        <v>150000</v>
      </c>
      <c r="F7" s="65" t="s">
        <v>228</v>
      </c>
      <c r="G7" s="21" t="s">
        <v>229</v>
      </c>
      <c r="H7" s="21" t="s">
        <v>230</v>
      </c>
      <c r="I7" s="66"/>
      <c r="J7" s="67"/>
    </row>
    <row r="8" spans="1:10" s="4" customFormat="1" ht="24" customHeight="1">
      <c r="A8" s="110"/>
      <c r="B8" s="22">
        <v>44781</v>
      </c>
      <c r="C8" s="23" t="s">
        <v>39</v>
      </c>
      <c r="D8" s="63" t="s">
        <v>231</v>
      </c>
      <c r="E8" s="64">
        <v>1044000</v>
      </c>
      <c r="F8" s="65" t="s">
        <v>232</v>
      </c>
      <c r="G8" s="21" t="s">
        <v>233</v>
      </c>
      <c r="H8" s="21" t="s">
        <v>234</v>
      </c>
      <c r="I8" s="66"/>
      <c r="J8" s="67"/>
    </row>
    <row r="9" spans="1:10" s="4" customFormat="1" ht="24" customHeight="1">
      <c r="A9" s="110"/>
      <c r="B9" s="22">
        <v>44782</v>
      </c>
      <c r="C9" s="23" t="s">
        <v>39</v>
      </c>
      <c r="D9" s="63" t="s">
        <v>231</v>
      </c>
      <c r="E9" s="64">
        <v>1566000</v>
      </c>
      <c r="F9" s="65" t="s">
        <v>232</v>
      </c>
      <c r="G9" s="21" t="s">
        <v>233</v>
      </c>
      <c r="H9" s="21" t="s">
        <v>234</v>
      </c>
      <c r="I9" s="66"/>
      <c r="J9" s="67"/>
    </row>
    <row r="10" spans="1:10" s="4" customFormat="1" ht="24" customHeight="1">
      <c r="A10" s="110"/>
      <c r="B10" s="22">
        <v>44783</v>
      </c>
      <c r="C10" s="23" t="s">
        <v>39</v>
      </c>
      <c r="D10" s="63" t="s">
        <v>231</v>
      </c>
      <c r="E10" s="64">
        <v>1566000</v>
      </c>
      <c r="F10" s="65" t="s">
        <v>232</v>
      </c>
      <c r="G10" s="21" t="s">
        <v>233</v>
      </c>
      <c r="H10" s="21" t="s">
        <v>234</v>
      </c>
      <c r="I10" s="66"/>
      <c r="J10" s="67"/>
    </row>
    <row r="11" spans="1:10" s="4" customFormat="1" ht="24" customHeight="1">
      <c r="A11" s="110"/>
      <c r="B11" s="22">
        <v>44784</v>
      </c>
      <c r="C11" s="23" t="s">
        <v>39</v>
      </c>
      <c r="D11" s="63" t="s">
        <v>231</v>
      </c>
      <c r="E11" s="64">
        <v>1566000</v>
      </c>
      <c r="F11" s="65" t="s">
        <v>232</v>
      </c>
      <c r="G11" s="21" t="s">
        <v>233</v>
      </c>
      <c r="H11" s="21" t="s">
        <v>234</v>
      </c>
      <c r="I11" s="66"/>
      <c r="J11" s="67"/>
    </row>
    <row r="12" spans="1:10" s="4" customFormat="1" ht="24" customHeight="1">
      <c r="A12" s="110"/>
      <c r="B12" s="22">
        <v>44785</v>
      </c>
      <c r="C12" s="23" t="s">
        <v>39</v>
      </c>
      <c r="D12" s="63" t="s">
        <v>231</v>
      </c>
      <c r="E12" s="64">
        <v>522000</v>
      </c>
      <c r="F12" s="65" t="s">
        <v>232</v>
      </c>
      <c r="G12" s="21" t="s">
        <v>233</v>
      </c>
      <c r="H12" s="21" t="s">
        <v>234</v>
      </c>
      <c r="I12" s="66"/>
      <c r="J12" s="67"/>
    </row>
    <row r="13" spans="1:10" s="4" customFormat="1" ht="24" customHeight="1">
      <c r="A13" s="110"/>
      <c r="B13" s="22">
        <v>44792</v>
      </c>
      <c r="C13" s="23" t="s">
        <v>39</v>
      </c>
      <c r="D13" s="63" t="s">
        <v>235</v>
      </c>
      <c r="E13" s="64">
        <v>194000</v>
      </c>
      <c r="F13" s="65" t="s">
        <v>236</v>
      </c>
      <c r="G13" s="21" t="s">
        <v>237</v>
      </c>
      <c r="H13" s="21" t="s">
        <v>238</v>
      </c>
      <c r="I13" s="66"/>
      <c r="J13" s="67"/>
    </row>
    <row r="14" spans="1:10" s="4" customFormat="1" ht="24" customHeight="1">
      <c r="A14" s="110"/>
      <c r="B14" s="22">
        <v>44789</v>
      </c>
      <c r="C14" s="23" t="s">
        <v>39</v>
      </c>
      <c r="D14" s="63" t="s">
        <v>239</v>
      </c>
      <c r="E14" s="64">
        <v>209000</v>
      </c>
      <c r="F14" s="65" t="s">
        <v>240</v>
      </c>
      <c r="G14" s="21" t="s">
        <v>63</v>
      </c>
      <c r="H14" s="21" t="s">
        <v>64</v>
      </c>
      <c r="I14" s="66"/>
      <c r="J14" s="67"/>
    </row>
    <row r="15" spans="1:10" s="4" customFormat="1" ht="24" customHeight="1">
      <c r="A15" s="110"/>
      <c r="B15" s="22">
        <v>44795</v>
      </c>
      <c r="C15" s="23" t="s">
        <v>39</v>
      </c>
      <c r="D15" s="63" t="s">
        <v>87</v>
      </c>
      <c r="E15" s="64">
        <v>172000</v>
      </c>
      <c r="F15" s="65" t="s">
        <v>241</v>
      </c>
      <c r="G15" s="21" t="s">
        <v>120</v>
      </c>
      <c r="H15" s="21" t="s">
        <v>122</v>
      </c>
      <c r="I15" s="66"/>
      <c r="J15" s="67"/>
    </row>
    <row r="16" spans="1:10" s="4" customFormat="1" ht="24" customHeight="1">
      <c r="A16" s="110"/>
      <c r="B16" s="22">
        <v>44797</v>
      </c>
      <c r="C16" s="23" t="s">
        <v>39</v>
      </c>
      <c r="D16" s="63" t="s">
        <v>242</v>
      </c>
      <c r="E16" s="64">
        <v>178000</v>
      </c>
      <c r="F16" s="65" t="s">
        <v>62</v>
      </c>
      <c r="G16" s="21" t="s">
        <v>243</v>
      </c>
      <c r="H16" s="21" t="s">
        <v>244</v>
      </c>
      <c r="I16" s="66"/>
      <c r="J16" s="67"/>
    </row>
    <row r="17" spans="1:10" s="4" customFormat="1" ht="24" customHeight="1">
      <c r="A17" s="110"/>
      <c r="B17" s="22">
        <v>44798</v>
      </c>
      <c r="C17" s="23" t="s">
        <v>39</v>
      </c>
      <c r="D17" s="63" t="s">
        <v>87</v>
      </c>
      <c r="E17" s="64">
        <v>128000</v>
      </c>
      <c r="F17" s="65" t="s">
        <v>245</v>
      </c>
      <c r="G17" s="21" t="s">
        <v>246</v>
      </c>
      <c r="H17" s="21" t="s">
        <v>247</v>
      </c>
      <c r="I17" s="66"/>
      <c r="J17" s="67"/>
    </row>
    <row r="18" spans="1:10" s="4" customFormat="1" ht="24" customHeight="1">
      <c r="A18" s="110"/>
      <c r="B18" s="22"/>
      <c r="C18" s="23"/>
      <c r="D18" s="63"/>
      <c r="E18" s="64"/>
      <c r="F18" s="65"/>
      <c r="G18" s="21"/>
      <c r="H18" s="21"/>
      <c r="I18" s="66"/>
      <c r="J18" s="67"/>
    </row>
    <row r="19" spans="1:10" s="4" customFormat="1" ht="24" customHeight="1">
      <c r="A19" s="110"/>
      <c r="B19" s="22"/>
      <c r="C19" s="23"/>
      <c r="D19" s="63"/>
      <c r="E19" s="64"/>
      <c r="F19" s="65"/>
      <c r="G19" s="21"/>
      <c r="H19" s="21"/>
      <c r="I19" s="66"/>
      <c r="J19" s="67"/>
    </row>
    <row r="20" spans="1:10" s="24" customFormat="1" ht="24" customHeight="1">
      <c r="A20" s="111"/>
      <c r="B20" s="33"/>
      <c r="C20" s="34"/>
      <c r="D20" s="30" t="s">
        <v>248</v>
      </c>
      <c r="E20" s="31">
        <f>SUM(E5:E19)</f>
        <v>8452000</v>
      </c>
      <c r="F20" s="35"/>
      <c r="G20" s="35"/>
      <c r="H20" s="35"/>
      <c r="I20" s="32">
        <f>E20/E4</f>
        <v>0.91353220925205358</v>
      </c>
      <c r="J20" s="36"/>
    </row>
    <row r="21" spans="1:10" s="4" customFormat="1" ht="24.95" customHeight="1">
      <c r="A21" s="106" t="s">
        <v>33</v>
      </c>
      <c r="B21" s="22"/>
      <c r="C21" s="23"/>
      <c r="D21" s="29"/>
      <c r="E21" s="26"/>
      <c r="F21" s="25"/>
      <c r="G21" s="21"/>
      <c r="H21" s="21"/>
      <c r="I21" s="18"/>
      <c r="J21" s="19"/>
    </row>
    <row r="22" spans="1:10" s="4" customFormat="1" ht="24.95" customHeight="1">
      <c r="A22" s="106"/>
      <c r="B22" s="22"/>
      <c r="C22" s="23"/>
      <c r="D22" s="29"/>
      <c r="E22" s="26"/>
      <c r="F22" s="25"/>
      <c r="G22" s="21"/>
      <c r="H22" s="21"/>
      <c r="I22" s="18"/>
      <c r="J22" s="19"/>
    </row>
    <row r="23" spans="1:10" s="4" customFormat="1" ht="24.95" customHeight="1">
      <c r="A23" s="106"/>
      <c r="B23" s="22"/>
      <c r="C23" s="23"/>
      <c r="D23" s="29"/>
      <c r="E23" s="52"/>
      <c r="F23" s="53"/>
      <c r="G23" s="21"/>
      <c r="H23" s="21"/>
      <c r="I23" s="48"/>
      <c r="J23" s="48"/>
    </row>
    <row r="24" spans="1:10" s="4" customFormat="1" ht="24.95" customHeight="1">
      <c r="A24" s="106"/>
      <c r="B24" s="37"/>
      <c r="C24" s="38"/>
      <c r="D24" s="30" t="s">
        <v>183</v>
      </c>
      <c r="E24" s="31">
        <f>SUM(E21:E23)</f>
        <v>0</v>
      </c>
      <c r="F24" s="35"/>
      <c r="G24" s="35"/>
      <c r="H24" s="35"/>
      <c r="I24" s="32">
        <f>E24/E4</f>
        <v>0</v>
      </c>
      <c r="J24" s="39"/>
    </row>
    <row r="25" spans="1:10" s="4" customFormat="1" ht="24.95" customHeight="1">
      <c r="A25" s="112" t="s">
        <v>40</v>
      </c>
      <c r="B25" s="22">
        <v>44782</v>
      </c>
      <c r="C25" s="23" t="s">
        <v>39</v>
      </c>
      <c r="D25" s="63" t="s">
        <v>249</v>
      </c>
      <c r="E25" s="50">
        <v>600000</v>
      </c>
      <c r="F25" s="54" t="s">
        <v>250</v>
      </c>
      <c r="G25" s="51" t="s">
        <v>251</v>
      </c>
      <c r="H25" s="51" t="s">
        <v>252</v>
      </c>
      <c r="I25" s="28"/>
      <c r="J25" s="27"/>
    </row>
    <row r="26" spans="1:10" s="4" customFormat="1" ht="24.95" customHeight="1">
      <c r="A26" s="113"/>
      <c r="B26" s="22">
        <v>44783</v>
      </c>
      <c r="C26" s="23" t="s">
        <v>39</v>
      </c>
      <c r="D26" s="63" t="s">
        <v>253</v>
      </c>
      <c r="E26" s="50">
        <v>200000</v>
      </c>
      <c r="F26" s="54" t="s">
        <v>254</v>
      </c>
      <c r="G26" s="51" t="s">
        <v>255</v>
      </c>
      <c r="H26" s="51" t="s">
        <v>256</v>
      </c>
      <c r="I26" s="28"/>
      <c r="J26" s="27"/>
    </row>
    <row r="27" spans="1:10" s="4" customFormat="1" ht="24.95" customHeight="1">
      <c r="A27" s="113"/>
      <c r="B27" s="22"/>
      <c r="C27" s="23"/>
      <c r="D27" s="20"/>
      <c r="E27" s="50"/>
      <c r="F27" s="54"/>
      <c r="G27" s="51"/>
      <c r="H27" s="51"/>
      <c r="I27" s="28"/>
      <c r="J27" s="27"/>
    </row>
    <row r="28" spans="1:10" s="4" customFormat="1" ht="24.95" customHeight="1">
      <c r="A28" s="114"/>
      <c r="B28" s="37"/>
      <c r="C28" s="40"/>
      <c r="D28" s="30" t="s">
        <v>58</v>
      </c>
      <c r="E28" s="31">
        <f>SUM(E25:E27)</f>
        <v>800000</v>
      </c>
      <c r="F28" s="35"/>
      <c r="G28" s="35"/>
      <c r="H28" s="35"/>
      <c r="I28" s="32">
        <f>E28/E4</f>
        <v>8.6467790747946388E-2</v>
      </c>
      <c r="J28" s="41"/>
    </row>
  </sheetData>
  <mergeCells count="6">
    <mergeCell ref="A25:A28"/>
    <mergeCell ref="A1:J1"/>
    <mergeCell ref="A2:B2"/>
    <mergeCell ref="E2:I2"/>
    <mergeCell ref="A5:A20"/>
    <mergeCell ref="A21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학생과 업무추진비 집행 내역</vt:lpstr>
      <vt:lpstr>세부 집행 내역(3월)</vt:lpstr>
      <vt:lpstr>세부 집행 내역(4월)</vt:lpstr>
      <vt:lpstr>세부 집행 내역(6월)</vt:lpstr>
      <vt:lpstr>세부 집행 내역(7월)</vt:lpstr>
      <vt:lpstr>세부 집행 내역(9월)</vt:lpstr>
      <vt:lpstr>세부 집행 내역(11월)</vt:lpstr>
      <vt:lpstr>세부 집행 내역(10월)</vt:lpstr>
      <vt:lpstr>세부 집행 내역(8월)</vt:lpstr>
      <vt:lpstr>세부 집행 내역(5월)</vt:lpstr>
      <vt:lpstr>'학생과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2022-12-02T00:17:43Z</dcterms:modified>
</cp:coreProperties>
</file>